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Дашборд" sheetId="1" r:id="rId1"/>
    <sheet name="Данные" sheetId="2" r:id="rId2"/>
    <sheet name="Расчеты" sheetId="3" r:id="rId3"/>
  </sheets>
  <definedNames>
    <definedName name="критерий_сортировки">'Расчеты'!$D$6</definedName>
  </definedNames>
  <calcPr fullCalcOnLoad="1"/>
</workbook>
</file>

<file path=xl/sharedStrings.xml><?xml version="1.0" encoding="utf-8"?>
<sst xmlns="http://schemas.openxmlformats.org/spreadsheetml/2006/main" count="128" uniqueCount="116">
  <si>
    <t>№</t>
  </si>
  <si>
    <t>Продукт</t>
  </si>
  <si>
    <t>KPI 1</t>
  </si>
  <si>
    <t>KPI 2</t>
  </si>
  <si>
    <t>KPI 3</t>
  </si>
  <si>
    <t>KPI 4</t>
  </si>
  <si>
    <t>KPI 5</t>
  </si>
  <si>
    <t>Продукт 1</t>
  </si>
  <si>
    <t>Продукт 2</t>
  </si>
  <si>
    <t>Продукт 3</t>
  </si>
  <si>
    <t>Продукт 4</t>
  </si>
  <si>
    <t>Продукт 5</t>
  </si>
  <si>
    <t>Продукт 6</t>
  </si>
  <si>
    <t>Продукт 7</t>
  </si>
  <si>
    <t>Продукт 8</t>
  </si>
  <si>
    <t>Продукт 9</t>
  </si>
  <si>
    <t>Продукт 10</t>
  </si>
  <si>
    <t>Продукт 11</t>
  </si>
  <si>
    <t>Продукт 12</t>
  </si>
  <si>
    <t>Продукт 13</t>
  </si>
  <si>
    <t>Продукт 14</t>
  </si>
  <si>
    <t>Продукт 15</t>
  </si>
  <si>
    <t>Продукт 16</t>
  </si>
  <si>
    <t>Продукт 17</t>
  </si>
  <si>
    <t>Продукт 18</t>
  </si>
  <si>
    <t>Продукт 19</t>
  </si>
  <si>
    <t>Продукт 20</t>
  </si>
  <si>
    <t>Продукт 21</t>
  </si>
  <si>
    <t>Продукт 22</t>
  </si>
  <si>
    <t>Продукт 23</t>
  </si>
  <si>
    <t>Продукт 24</t>
  </si>
  <si>
    <t>Продукт 25</t>
  </si>
  <si>
    <t>Продукт 26</t>
  </si>
  <si>
    <t>Продукт 27</t>
  </si>
  <si>
    <t>Продукт 28</t>
  </si>
  <si>
    <t>Продукт 29</t>
  </si>
  <si>
    <t>Продукт 30</t>
  </si>
  <si>
    <t>Продукт 31</t>
  </si>
  <si>
    <t>Продукт 32</t>
  </si>
  <si>
    <t>Продукт 33</t>
  </si>
  <si>
    <t>Продукт 34</t>
  </si>
  <si>
    <t>Продукт 35</t>
  </si>
  <si>
    <t>Продукт 36</t>
  </si>
  <si>
    <t>Продукт 37</t>
  </si>
  <si>
    <t>Продукт 38</t>
  </si>
  <si>
    <t>Продукт 39</t>
  </si>
  <si>
    <t>Продукт 40</t>
  </si>
  <si>
    <t>Продукт 41</t>
  </si>
  <si>
    <t>Продукт 42</t>
  </si>
  <si>
    <t>Продукт 43</t>
  </si>
  <si>
    <t>Продукт 44</t>
  </si>
  <si>
    <t>Продукт 45</t>
  </si>
  <si>
    <t>Продукт 46</t>
  </si>
  <si>
    <t>Продукт 47</t>
  </si>
  <si>
    <t>Продукт 48</t>
  </si>
  <si>
    <t>Продукт 49</t>
  </si>
  <si>
    <t>Продукт 50</t>
  </si>
  <si>
    <t>Продукт 51</t>
  </si>
  <si>
    <t>Продукт 52</t>
  </si>
  <si>
    <t>Продукт 53</t>
  </si>
  <si>
    <t>Продукт 54</t>
  </si>
  <si>
    <t>Продукт 55</t>
  </si>
  <si>
    <t>Продукт 56</t>
  </si>
  <si>
    <t>Продукт 57</t>
  </si>
  <si>
    <t>Продукт 58</t>
  </si>
  <si>
    <t>Продукт 59</t>
  </si>
  <si>
    <t>Продукт 60</t>
  </si>
  <si>
    <t>Продукт 61</t>
  </si>
  <si>
    <t>Продукт 62</t>
  </si>
  <si>
    <t>Продукт 63</t>
  </si>
  <si>
    <t>Продукт 64</t>
  </si>
  <si>
    <t>Продукт 65</t>
  </si>
  <si>
    <t>Продукт 66</t>
  </si>
  <si>
    <t>Продукт 67</t>
  </si>
  <si>
    <t>Продукт 68</t>
  </si>
  <si>
    <t>Продукт 69</t>
  </si>
  <si>
    <t>Продукт 70</t>
  </si>
  <si>
    <t>Продукт 71</t>
  </si>
  <si>
    <t>Продукт 72</t>
  </si>
  <si>
    <t>Продукт 73</t>
  </si>
  <si>
    <t>Продукт 74</t>
  </si>
  <si>
    <t>Продукт 75</t>
  </si>
  <si>
    <t>Продукт 76</t>
  </si>
  <si>
    <t>Продукт 77</t>
  </si>
  <si>
    <t>Продукт 78</t>
  </si>
  <si>
    <t>Продукт 79</t>
  </si>
  <si>
    <t>Продукт 80</t>
  </si>
  <si>
    <t>Продукт 81</t>
  </si>
  <si>
    <t>Продукт 82</t>
  </si>
  <si>
    <t>Продукт 83</t>
  </si>
  <si>
    <t>Продукт 84</t>
  </si>
  <si>
    <t>Продукт 85</t>
  </si>
  <si>
    <t>Продукт 86</t>
  </si>
  <si>
    <t>Продукт 87</t>
  </si>
  <si>
    <t>Продукт 88</t>
  </si>
  <si>
    <t>Продукт 89</t>
  </si>
  <si>
    <t>Продукт 90</t>
  </si>
  <si>
    <t>Продукт 91</t>
  </si>
  <si>
    <t>Продукт 92</t>
  </si>
  <si>
    <t>Продукт 93</t>
  </si>
  <si>
    <t>Продукт 94</t>
  </si>
  <si>
    <t>Продукт 95</t>
  </si>
  <si>
    <t>Продукт 96</t>
  </si>
  <si>
    <t>Продукт 97</t>
  </si>
  <si>
    <t>Продукт 98</t>
  </si>
  <si>
    <t>Продукт 99</t>
  </si>
  <si>
    <t>Продукт 100</t>
  </si>
  <si>
    <t>Позиция ползунка</t>
  </si>
  <si>
    <t>Максимальная позиция ползунка</t>
  </si>
  <si>
    <t>Расчеты</t>
  </si>
  <si>
    <t>Сортировать по</t>
  </si>
  <si>
    <t>Сортируемый KPI</t>
  </si>
  <si>
    <t>Уникальный KPI</t>
  </si>
  <si>
    <t>Позиция</t>
  </si>
  <si>
    <t>Отсорт-ный</t>
  </si>
  <si>
    <t>Таблица с прокруткой и сортировкой для дашборда v2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</si>
</sst>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>
        <color theme="0"/>
      </left>
      <right/>
      <top/>
      <bottom/>
    </border>
    <border>
      <left/>
      <right/>
      <top style="thick">
        <color theme="0"/>
      </top>
      <bottom/>
    </border>
    <border>
      <left style="thin">
        <color theme="0"/>
      </left>
      <right/>
      <top style="thick">
        <color theme="0"/>
      </top>
      <bottom/>
    </border>
    <border>
      <left/>
      <right/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33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9" fontId="0" fillId="0" borderId="13" xfId="55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9" fontId="0" fillId="0" borderId="15" xfId="55" applyFont="1" applyBorder="1" applyAlignment="1">
      <alignment/>
    </xf>
    <xf numFmtId="0" fontId="39" fillId="34" borderId="0" xfId="0" applyFont="1" applyFill="1" applyBorder="1" applyAlignment="1">
      <alignment/>
    </xf>
    <xf numFmtId="0" fontId="39" fillId="34" borderId="16" xfId="0" applyFont="1" applyFill="1" applyBorder="1" applyAlignment="1">
      <alignment/>
    </xf>
    <xf numFmtId="0" fontId="40" fillId="35" borderId="17" xfId="0" applyFont="1" applyFill="1" applyBorder="1" applyAlignment="1">
      <alignment/>
    </xf>
    <xf numFmtId="0" fontId="40" fillId="35" borderId="18" xfId="0" applyFont="1" applyFill="1" applyBorder="1" applyAlignment="1">
      <alignment/>
    </xf>
    <xf numFmtId="9" fontId="40" fillId="35" borderId="18" xfId="55" applyNumberFormat="1" applyFont="1" applyFill="1" applyBorder="1" applyAlignment="1">
      <alignment/>
    </xf>
    <xf numFmtId="0" fontId="40" fillId="36" borderId="19" xfId="0" applyFont="1" applyFill="1" applyBorder="1" applyAlignment="1">
      <alignment/>
    </xf>
    <xf numFmtId="0" fontId="40" fillId="36" borderId="20" xfId="0" applyFont="1" applyFill="1" applyBorder="1" applyAlignment="1">
      <alignment/>
    </xf>
    <xf numFmtId="9" fontId="40" fillId="36" borderId="20" xfId="55" applyNumberFormat="1" applyFont="1" applyFill="1" applyBorder="1" applyAlignment="1">
      <alignment/>
    </xf>
    <xf numFmtId="0" fontId="40" fillId="35" borderId="19" xfId="0" applyFont="1" applyFill="1" applyBorder="1" applyAlignment="1">
      <alignment/>
    </xf>
    <xf numFmtId="0" fontId="40" fillId="35" borderId="20" xfId="0" applyFont="1" applyFill="1" applyBorder="1" applyAlignment="1">
      <alignment/>
    </xf>
    <xf numFmtId="9" fontId="40" fillId="35" borderId="20" xfId="55" applyNumberFormat="1" applyFont="1" applyFill="1" applyBorder="1" applyAlignment="1">
      <alignment/>
    </xf>
    <xf numFmtId="0" fontId="3" fillId="33" borderId="21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/>
    </xf>
    <xf numFmtId="0" fontId="3" fillId="33" borderId="22" xfId="0" applyFont="1" applyFill="1" applyBorder="1" applyAlignment="1">
      <alignment horizontal="center" vertical="top"/>
    </xf>
    <xf numFmtId="0" fontId="0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3" xfId="0" applyFont="1" applyBorder="1" applyAlignment="1">
      <alignment/>
    </xf>
    <xf numFmtId="164" fontId="0" fillId="0" borderId="24" xfId="0" applyNumberFormat="1" applyFont="1" applyBorder="1" applyAlignment="1" applyProtection="1">
      <alignment horizontal="right" vertical="center"/>
      <protection hidden="1"/>
    </xf>
    <xf numFmtId="0" fontId="0" fillId="0" borderId="24" xfId="0" applyBorder="1" applyAlignment="1">
      <alignment/>
    </xf>
    <xf numFmtId="1" fontId="0" fillId="0" borderId="24" xfId="0" applyNumberFormat="1" applyBorder="1" applyAlignment="1">
      <alignment/>
    </xf>
    <xf numFmtId="1" fontId="0" fillId="0" borderId="13" xfId="0" applyNumberFormat="1" applyBorder="1" applyAlignment="1">
      <alignment/>
    </xf>
    <xf numFmtId="164" fontId="0" fillId="0" borderId="13" xfId="0" applyNumberFormat="1" applyFont="1" applyBorder="1" applyAlignment="1" applyProtection="1">
      <alignment horizontal="right" vertical="center"/>
      <protection hidden="1"/>
    </xf>
    <xf numFmtId="0" fontId="0" fillId="0" borderId="25" xfId="0" applyBorder="1" applyAlignment="1">
      <alignment/>
    </xf>
    <xf numFmtId="1" fontId="0" fillId="0" borderId="25" xfId="0" applyNumberFormat="1" applyBorder="1" applyAlignment="1">
      <alignment/>
    </xf>
    <xf numFmtId="164" fontId="0" fillId="0" borderId="25" xfId="0" applyNumberFormat="1" applyFont="1" applyBorder="1" applyAlignment="1" applyProtection="1">
      <alignment horizontal="right" vertical="center"/>
      <protection hidden="1"/>
    </xf>
    <xf numFmtId="0" fontId="0" fillId="0" borderId="23" xfId="0" applyFont="1" applyBorder="1" applyAlignment="1">
      <alignment horizontal="center" vertical="center" wrapText="1"/>
    </xf>
    <xf numFmtId="9" fontId="0" fillId="0" borderId="24" xfId="55" applyFont="1" applyBorder="1" applyAlignment="1">
      <alignment/>
    </xf>
    <xf numFmtId="9" fontId="0" fillId="0" borderId="25" xfId="55" applyFont="1" applyBorder="1" applyAlignment="1">
      <alignment/>
    </xf>
    <xf numFmtId="0" fontId="0" fillId="0" borderId="23" xfId="0" applyBorder="1" applyAlignment="1">
      <alignment horizontal="center" vertical="center"/>
    </xf>
    <xf numFmtId="1" fontId="0" fillId="0" borderId="26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27" xfId="0" applyNumberForma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color auto="1"/>
      </font>
      <fill>
        <patternFill>
          <bgColor theme="5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4"/>
  <sheetViews>
    <sheetView showGridLines="0" tabSelected="1" zoomScale="80" zoomScaleNormal="80" zoomScalePageLayoutView="0" workbookViewId="0" topLeftCell="A1">
      <selection activeCell="B3" sqref="B3"/>
    </sheetView>
  </sheetViews>
  <sheetFormatPr defaultColWidth="9.140625" defaultRowHeight="12.75"/>
  <cols>
    <col min="2" max="2" width="4.28125" style="0" customWidth="1"/>
    <col min="3" max="3" width="16.140625" style="0" customWidth="1"/>
    <col min="4" max="4" width="2.8515625" style="0" customWidth="1"/>
  </cols>
  <sheetData>
    <row r="2" spans="2:9" ht="15.75" thickBot="1">
      <c r="B2" s="1" t="s">
        <v>115</v>
      </c>
      <c r="C2" s="2"/>
      <c r="D2" s="2"/>
      <c r="E2" s="2"/>
      <c r="F2" s="2"/>
      <c r="G2" s="2"/>
      <c r="H2" s="2"/>
      <c r="I2" s="2"/>
    </row>
    <row r="3" ht="13.5" thickBot="1"/>
    <row r="4" spans="2:9" ht="40.5" customHeight="1">
      <c r="B4" s="21" t="s">
        <v>0</v>
      </c>
      <c r="C4" s="22" t="s">
        <v>1</v>
      </c>
      <c r="D4" s="3"/>
      <c r="E4" s="22" t="s">
        <v>2</v>
      </c>
      <c r="F4" s="22" t="s">
        <v>3</v>
      </c>
      <c r="G4" s="22" t="s">
        <v>4</v>
      </c>
      <c r="H4" s="22" t="s">
        <v>5</v>
      </c>
      <c r="I4" s="23" t="s">
        <v>6</v>
      </c>
    </row>
    <row r="5" spans="2:9" ht="12.75">
      <c r="B5" s="4">
        <f ca="1">OFFSET(Данные!B3,Расчеты!$D$4,0,1,1)</f>
        <v>1</v>
      </c>
      <c r="C5" s="5" t="str">
        <f ca="1">OFFSET(Расчеты!I9,Расчеты!$D$4,0,1,1)</f>
        <v>Продукт 13</v>
      </c>
      <c r="D5" s="5"/>
      <c r="E5" s="30">
        <f ca="1">OFFSET(Расчеты!J9,Расчеты!$D$4,0,1,1)</f>
        <v>447</v>
      </c>
      <c r="F5" s="30">
        <f ca="1">OFFSET(Расчеты!K9,Расчеты!$D$4,0,1,1)</f>
        <v>489</v>
      </c>
      <c r="G5" s="6">
        <f ca="1">OFFSET(Расчеты!L9,Расчеты!$D$4,0,1,1)</f>
        <v>0.13</v>
      </c>
      <c r="H5" s="30">
        <f ca="1">OFFSET(Расчеты!M9,Расчеты!$D$4,0,1,1)</f>
        <v>-52</v>
      </c>
      <c r="I5" s="39">
        <f ca="1">OFFSET(Расчеты!N9,Расчеты!$D$4,0,1,1)</f>
        <v>141.18</v>
      </c>
    </row>
    <row r="6" spans="2:9" ht="12.75">
      <c r="B6" s="4">
        <f ca="1">OFFSET(Данные!B4,Расчеты!$D$4,0,1,1)</f>
        <v>2</v>
      </c>
      <c r="C6" s="5" t="str">
        <f ca="1">OFFSET(Расчеты!I10,Расчеты!$D$4,0,1,1)</f>
        <v>Продукт 61</v>
      </c>
      <c r="D6" s="5"/>
      <c r="E6" s="30">
        <f ca="1">OFFSET(Расчеты!J10,Расчеты!$D$4,0,1,1)</f>
        <v>671</v>
      </c>
      <c r="F6" s="30">
        <f ca="1">OFFSET(Расчеты!K10,Расчеты!$D$4,0,1,1)</f>
        <v>488</v>
      </c>
      <c r="G6" s="6">
        <f ca="1">OFFSET(Расчеты!L10,Расчеты!$D$4,0,1,1)</f>
        <v>0.64</v>
      </c>
      <c r="H6" s="30">
        <f ca="1">OFFSET(Расчеты!M10,Расчеты!$D$4,0,1,1)</f>
        <v>-67</v>
      </c>
      <c r="I6" s="39">
        <f ca="1">OFFSET(Расчеты!N10,Расчеты!$D$4,0,1,1)</f>
        <v>622.22</v>
      </c>
    </row>
    <row r="7" spans="2:9" ht="12.75">
      <c r="B7" s="4">
        <f ca="1">OFFSET(Данные!B5,Расчеты!$D$4,0,1,1)</f>
        <v>3</v>
      </c>
      <c r="C7" s="5" t="str">
        <f ca="1">OFFSET(Расчеты!I11,Расчеты!$D$4,0,1,1)</f>
        <v>Продукт 9</v>
      </c>
      <c r="D7" s="5"/>
      <c r="E7" s="30">
        <f ca="1">OFFSET(Расчеты!J11,Расчеты!$D$4,0,1,1)</f>
        <v>501</v>
      </c>
      <c r="F7" s="30">
        <f ca="1">OFFSET(Расчеты!K11,Расчеты!$D$4,0,1,1)</f>
        <v>486</v>
      </c>
      <c r="G7" s="6">
        <f ca="1">OFFSET(Расчеты!L11,Расчеты!$D$4,0,1,1)</f>
        <v>0.56</v>
      </c>
      <c r="H7" s="30">
        <f ca="1">OFFSET(Расчеты!M11,Расчеты!$D$4,0,1,1)</f>
        <v>67</v>
      </c>
      <c r="I7" s="39">
        <f ca="1">OFFSET(Расчеты!N11,Расчеты!$D$4,0,1,1)</f>
        <v>265</v>
      </c>
    </row>
    <row r="8" spans="2:9" ht="12.75">
      <c r="B8" s="4">
        <f ca="1">OFFSET(Данные!B6,Расчеты!$D$4,0,1,1)</f>
        <v>4</v>
      </c>
      <c r="C8" s="5" t="str">
        <f ca="1">OFFSET(Расчеты!I12,Расчеты!$D$4,0,1,1)</f>
        <v>Продукт 43</v>
      </c>
      <c r="D8" s="5"/>
      <c r="E8" s="30">
        <f ca="1">OFFSET(Расчеты!J12,Расчеты!$D$4,0,1,1)</f>
        <v>180</v>
      </c>
      <c r="F8" s="30">
        <f ca="1">OFFSET(Расчеты!K12,Расчеты!$D$4,0,1,1)</f>
        <v>478</v>
      </c>
      <c r="G8" s="6">
        <f ca="1">OFFSET(Расчеты!L12,Расчеты!$D$4,0,1,1)</f>
        <v>0.67</v>
      </c>
      <c r="H8" s="30">
        <f ca="1">OFFSET(Расчеты!M12,Расчеты!$D$4,0,1,1)</f>
        <v>-48</v>
      </c>
      <c r="I8" s="39">
        <f ca="1">OFFSET(Расчеты!N12,Расчеты!$D$4,0,1,1)</f>
        <v>514.29</v>
      </c>
    </row>
    <row r="9" spans="2:9" ht="12.75">
      <c r="B9" s="4">
        <f ca="1">OFFSET(Данные!B7,Расчеты!$D$4,0,1,1)</f>
        <v>5</v>
      </c>
      <c r="C9" s="5" t="str">
        <f ca="1">OFFSET(Расчеты!I13,Расчеты!$D$4,0,1,1)</f>
        <v>Продукт 75</v>
      </c>
      <c r="D9" s="5"/>
      <c r="E9" s="30">
        <f ca="1">OFFSET(Расчеты!J13,Расчеты!$D$4,0,1,1)</f>
        <v>488</v>
      </c>
      <c r="F9" s="30">
        <f ca="1">OFFSET(Расчеты!K13,Расчеты!$D$4,0,1,1)</f>
        <v>476</v>
      </c>
      <c r="G9" s="6">
        <f ca="1">OFFSET(Расчеты!L13,Расчеты!$D$4,0,1,1)</f>
        <v>0.02</v>
      </c>
      <c r="H9" s="30">
        <f ca="1">OFFSET(Расчеты!M13,Расчеты!$D$4,0,1,1)</f>
        <v>-25</v>
      </c>
      <c r="I9" s="39">
        <f ca="1">OFFSET(Расчеты!N13,Расчеты!$D$4,0,1,1)</f>
        <v>958.79</v>
      </c>
    </row>
    <row r="10" spans="2:9" ht="12.75">
      <c r="B10" s="4">
        <f ca="1">OFFSET(Данные!B8,Расчеты!$D$4,0,1,1)</f>
        <v>6</v>
      </c>
      <c r="C10" s="5" t="str">
        <f ca="1">OFFSET(Расчеты!I14,Расчеты!$D$4,0,1,1)</f>
        <v>Продукт 91</v>
      </c>
      <c r="D10" s="5"/>
      <c r="E10" s="30">
        <f ca="1">OFFSET(Расчеты!J14,Расчеты!$D$4,0,1,1)</f>
        <v>1337</v>
      </c>
      <c r="F10" s="30">
        <f ca="1">OFFSET(Расчеты!K14,Расчеты!$D$4,0,1,1)</f>
        <v>473</v>
      </c>
      <c r="G10" s="6">
        <f ca="1">OFFSET(Расчеты!L14,Расчеты!$D$4,0,1,1)</f>
        <v>0.24</v>
      </c>
      <c r="H10" s="30">
        <f ca="1">OFFSET(Расчеты!M14,Расчеты!$D$4,0,1,1)</f>
        <v>-86</v>
      </c>
      <c r="I10" s="39">
        <f ca="1">OFFSET(Расчеты!N14,Расчеты!$D$4,0,1,1)</f>
        <v>711.8</v>
      </c>
    </row>
    <row r="11" spans="2:9" ht="12.75">
      <c r="B11" s="4">
        <f ca="1">OFFSET(Данные!B9,Расчеты!$D$4,0,1,1)</f>
        <v>7</v>
      </c>
      <c r="C11" s="5" t="str">
        <f ca="1">OFFSET(Расчеты!I15,Расчеты!$D$4,0,1,1)</f>
        <v>Продукт 88</v>
      </c>
      <c r="D11" s="5"/>
      <c r="E11" s="30">
        <f ca="1">OFFSET(Расчеты!J15,Расчеты!$D$4,0,1,1)</f>
        <v>465</v>
      </c>
      <c r="F11" s="30">
        <f ca="1">OFFSET(Расчеты!K15,Расчеты!$D$4,0,1,1)</f>
        <v>471</v>
      </c>
      <c r="G11" s="6">
        <f ca="1">OFFSET(Расчеты!L15,Расчеты!$D$4,0,1,1)</f>
        <v>0.85</v>
      </c>
      <c r="H11" s="30">
        <f ca="1">OFFSET(Расчеты!M15,Расчеты!$D$4,0,1,1)</f>
        <v>-56</v>
      </c>
      <c r="I11" s="39">
        <f ca="1">OFFSET(Расчеты!N15,Расчеты!$D$4,0,1,1)</f>
        <v>970.51</v>
      </c>
    </row>
    <row r="12" spans="2:9" ht="12.75">
      <c r="B12" s="4">
        <f ca="1">OFFSET(Данные!B10,Расчеты!$D$4,0,1,1)</f>
        <v>8</v>
      </c>
      <c r="C12" s="5" t="str">
        <f ca="1">OFFSET(Расчеты!I16,Расчеты!$D$4,0,1,1)</f>
        <v>Продукт 30</v>
      </c>
      <c r="D12" s="5"/>
      <c r="E12" s="30">
        <f ca="1">OFFSET(Расчеты!J16,Расчеты!$D$4,0,1,1)</f>
        <v>252</v>
      </c>
      <c r="F12" s="30">
        <f ca="1">OFFSET(Расчеты!K16,Расчеты!$D$4,0,1,1)</f>
        <v>439</v>
      </c>
      <c r="G12" s="6">
        <f ca="1">OFFSET(Расчеты!L16,Расчеты!$D$4,0,1,1)</f>
        <v>0.07</v>
      </c>
      <c r="H12" s="30">
        <f ca="1">OFFSET(Расчеты!M16,Расчеты!$D$4,0,1,1)</f>
        <v>-46</v>
      </c>
      <c r="I12" s="39">
        <f ca="1">OFFSET(Расчеты!N16,Расчеты!$D$4,0,1,1)</f>
        <v>0.33</v>
      </c>
    </row>
    <row r="13" spans="2:9" ht="12.75">
      <c r="B13" s="4">
        <f ca="1">OFFSET(Данные!B11,Расчеты!$D$4,0,1,1)</f>
        <v>9</v>
      </c>
      <c r="C13" s="5" t="str">
        <f ca="1">OFFSET(Расчеты!I17,Расчеты!$D$4,0,1,1)</f>
        <v>Продукт 86</v>
      </c>
      <c r="D13" s="5"/>
      <c r="E13" s="30">
        <f ca="1">OFFSET(Расчеты!J17,Расчеты!$D$4,0,1,1)</f>
        <v>232</v>
      </c>
      <c r="F13" s="30">
        <f ca="1">OFFSET(Расчеты!K17,Расчеты!$D$4,0,1,1)</f>
        <v>430</v>
      </c>
      <c r="G13" s="6">
        <f ca="1">OFFSET(Расчеты!L17,Расчеты!$D$4,0,1,1)</f>
        <v>0.71</v>
      </c>
      <c r="H13" s="30">
        <f ca="1">OFFSET(Расчеты!M17,Расчеты!$D$4,0,1,1)</f>
        <v>67</v>
      </c>
      <c r="I13" s="39">
        <f ca="1">OFFSET(Расчеты!N17,Расчеты!$D$4,0,1,1)</f>
        <v>275.58</v>
      </c>
    </row>
    <row r="14" spans="2:9" ht="13.5" thickBot="1">
      <c r="B14" s="7">
        <f ca="1">OFFSET(Данные!B12,Расчеты!$D$4,0,1,1)</f>
        <v>10</v>
      </c>
      <c r="C14" s="8" t="str">
        <f ca="1">OFFSET(Расчеты!I18,Расчеты!$D$4,0,1,1)</f>
        <v>Продукт 63</v>
      </c>
      <c r="D14" s="8"/>
      <c r="E14" s="40">
        <f ca="1">OFFSET(Расчеты!J18,Расчеты!$D$4,0,1,1)</f>
        <v>611</v>
      </c>
      <c r="F14" s="40">
        <f ca="1">OFFSET(Расчеты!K18,Расчеты!$D$4,0,1,1)</f>
        <v>429</v>
      </c>
      <c r="G14" s="9">
        <f ca="1">OFFSET(Расчеты!L18,Расчеты!$D$4,0,1,1)</f>
        <v>0.35</v>
      </c>
      <c r="H14" s="40">
        <f ca="1">OFFSET(Расчеты!M18,Расчеты!$D$4,0,1,1)</f>
        <v>28</v>
      </c>
      <c r="I14" s="41">
        <f ca="1">OFFSET(Расчеты!N18,Расчеты!$D$4,0,1,1)</f>
        <v>166.92</v>
      </c>
    </row>
  </sheetData>
  <sheetProtection/>
  <conditionalFormatting sqref="H5:H14">
    <cfRule type="expression" priority="2" dxfId="1">
      <formula>критерий_сортировки=4</formula>
    </cfRule>
    <cfRule type="cellIs" priority="6" dxfId="6" operator="lessThan">
      <formula>0</formula>
    </cfRule>
  </conditionalFormatting>
  <conditionalFormatting sqref="E5:E14">
    <cfRule type="expression" priority="5" dxfId="1">
      <formula>критерий_сортировки=1</formula>
    </cfRule>
  </conditionalFormatting>
  <conditionalFormatting sqref="F5:F14">
    <cfRule type="expression" priority="4" dxfId="1">
      <formula>критерий_сортировки=2</formula>
    </cfRule>
  </conditionalFormatting>
  <conditionalFormatting sqref="G5:G14">
    <cfRule type="expression" priority="3" dxfId="1">
      <formula>критерий_сортировки=3</formula>
    </cfRule>
  </conditionalFormatting>
  <conditionalFormatting sqref="I5:I14">
    <cfRule type="expression" priority="1" dxfId="1">
      <formula>критерий_сортировки=5</formula>
    </cfRule>
  </conditionalFormatting>
  <printOptions/>
  <pageMargins left="0.7" right="0.7" top="0.75" bottom="0.75" header="0.3" footer="0.3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103"/>
  <sheetViews>
    <sheetView zoomScalePageLayoutView="0" workbookViewId="0" topLeftCell="A1">
      <selection activeCell="D3" sqref="D3:H3"/>
    </sheetView>
  </sheetViews>
  <sheetFormatPr defaultColWidth="9.140625" defaultRowHeight="12.75"/>
  <cols>
    <col min="3" max="3" width="10.7109375" style="0" customWidth="1"/>
  </cols>
  <sheetData>
    <row r="3" spans="2:8" ht="13.5" thickBot="1">
      <c r="B3" s="10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</row>
    <row r="4" spans="2:8" ht="13.5" thickTop="1">
      <c r="B4" s="12">
        <v>1</v>
      </c>
      <c r="C4" s="13" t="s">
        <v>7</v>
      </c>
      <c r="D4" s="13">
        <v>284</v>
      </c>
      <c r="E4" s="13">
        <v>267</v>
      </c>
      <c r="F4" s="14">
        <v>0.28</v>
      </c>
      <c r="G4" s="13">
        <v>-11</v>
      </c>
      <c r="H4" s="13">
        <v>348.83</v>
      </c>
    </row>
    <row r="5" spans="2:8" ht="12.75">
      <c r="B5" s="15">
        <v>2</v>
      </c>
      <c r="C5" s="16" t="s">
        <v>8</v>
      </c>
      <c r="D5" s="16">
        <v>170</v>
      </c>
      <c r="E5" s="16">
        <v>218</v>
      </c>
      <c r="F5" s="17">
        <v>0.86</v>
      </c>
      <c r="G5" s="16">
        <v>-11</v>
      </c>
      <c r="H5" s="16">
        <v>734.27</v>
      </c>
    </row>
    <row r="6" spans="2:8" ht="12.75">
      <c r="B6" s="18">
        <v>3</v>
      </c>
      <c r="C6" s="19" t="s">
        <v>9</v>
      </c>
      <c r="D6" s="19">
        <v>760</v>
      </c>
      <c r="E6" s="19">
        <v>9</v>
      </c>
      <c r="F6" s="20">
        <v>0.95</v>
      </c>
      <c r="G6" s="19">
        <v>-30</v>
      </c>
      <c r="H6" s="19">
        <v>503.34</v>
      </c>
    </row>
    <row r="7" spans="2:8" ht="12.75">
      <c r="B7" s="15">
        <v>4</v>
      </c>
      <c r="C7" s="16" t="s">
        <v>10</v>
      </c>
      <c r="D7" s="16">
        <v>366</v>
      </c>
      <c r="E7" s="16">
        <v>388</v>
      </c>
      <c r="F7" s="17">
        <v>0.35</v>
      </c>
      <c r="G7" s="16">
        <v>47</v>
      </c>
      <c r="H7" s="16">
        <v>367.9</v>
      </c>
    </row>
    <row r="8" spans="2:8" ht="12.75">
      <c r="B8" s="18">
        <v>5</v>
      </c>
      <c r="C8" s="19" t="s">
        <v>11</v>
      </c>
      <c r="D8" s="19">
        <v>1345</v>
      </c>
      <c r="E8" s="19">
        <v>130</v>
      </c>
      <c r="F8" s="20">
        <v>0.58</v>
      </c>
      <c r="G8" s="19">
        <v>74</v>
      </c>
      <c r="H8" s="19">
        <v>477.47</v>
      </c>
    </row>
    <row r="9" spans="2:8" ht="12.75">
      <c r="B9" s="15">
        <v>6</v>
      </c>
      <c r="C9" s="16" t="s">
        <v>12</v>
      </c>
      <c r="D9" s="16">
        <v>790</v>
      </c>
      <c r="E9" s="16">
        <v>181</v>
      </c>
      <c r="F9" s="17">
        <v>0.97</v>
      </c>
      <c r="G9" s="16">
        <v>-10</v>
      </c>
      <c r="H9" s="16">
        <v>678.05</v>
      </c>
    </row>
    <row r="10" spans="2:8" ht="12.75">
      <c r="B10" s="18">
        <v>7</v>
      </c>
      <c r="C10" s="19" t="s">
        <v>13</v>
      </c>
      <c r="D10" s="19">
        <v>1269</v>
      </c>
      <c r="E10" s="19">
        <v>319</v>
      </c>
      <c r="F10" s="20">
        <v>0.78</v>
      </c>
      <c r="G10" s="19">
        <v>24</v>
      </c>
      <c r="H10" s="19">
        <v>373.29</v>
      </c>
    </row>
    <row r="11" spans="2:8" ht="12.75">
      <c r="B11" s="15">
        <v>8</v>
      </c>
      <c r="C11" s="16" t="s">
        <v>14</v>
      </c>
      <c r="D11" s="16">
        <v>107</v>
      </c>
      <c r="E11" s="16">
        <v>16</v>
      </c>
      <c r="F11" s="17">
        <v>0.59</v>
      </c>
      <c r="G11" s="16">
        <v>61</v>
      </c>
      <c r="H11" s="16">
        <v>532.21</v>
      </c>
    </row>
    <row r="12" spans="2:8" ht="12.75">
      <c r="B12" s="18">
        <v>9</v>
      </c>
      <c r="C12" s="19" t="s">
        <v>15</v>
      </c>
      <c r="D12" s="19">
        <v>501</v>
      </c>
      <c r="E12" s="19">
        <v>486</v>
      </c>
      <c r="F12" s="20">
        <v>0.56</v>
      </c>
      <c r="G12" s="19">
        <v>67</v>
      </c>
      <c r="H12" s="19">
        <v>265</v>
      </c>
    </row>
    <row r="13" spans="2:8" ht="12.75">
      <c r="B13" s="15">
        <v>10</v>
      </c>
      <c r="C13" s="16" t="s">
        <v>16</v>
      </c>
      <c r="D13" s="16">
        <v>953</v>
      </c>
      <c r="E13" s="16">
        <v>259</v>
      </c>
      <c r="F13" s="17">
        <v>0.05</v>
      </c>
      <c r="G13" s="16">
        <v>74</v>
      </c>
      <c r="H13" s="16">
        <v>855.81</v>
      </c>
    </row>
    <row r="14" spans="2:8" ht="12.75">
      <c r="B14" s="18">
        <v>11</v>
      </c>
      <c r="C14" s="19" t="s">
        <v>17</v>
      </c>
      <c r="D14" s="19">
        <v>783</v>
      </c>
      <c r="E14" s="19">
        <v>299</v>
      </c>
      <c r="F14" s="20">
        <v>0.18</v>
      </c>
      <c r="G14" s="19">
        <v>-71</v>
      </c>
      <c r="H14" s="19">
        <v>649.79</v>
      </c>
    </row>
    <row r="15" spans="2:8" ht="12.75">
      <c r="B15" s="15">
        <v>12</v>
      </c>
      <c r="C15" s="16" t="s">
        <v>18</v>
      </c>
      <c r="D15" s="16">
        <v>669</v>
      </c>
      <c r="E15" s="16">
        <v>124</v>
      </c>
      <c r="F15" s="17">
        <v>0.22</v>
      </c>
      <c r="G15" s="16">
        <v>-61</v>
      </c>
      <c r="H15" s="16">
        <v>983.54</v>
      </c>
    </row>
    <row r="16" spans="2:8" ht="12.75">
      <c r="B16" s="18">
        <v>13</v>
      </c>
      <c r="C16" s="19" t="s">
        <v>19</v>
      </c>
      <c r="D16" s="19">
        <v>447</v>
      </c>
      <c r="E16" s="19">
        <v>489</v>
      </c>
      <c r="F16" s="20">
        <v>0.13</v>
      </c>
      <c r="G16" s="19">
        <v>-52</v>
      </c>
      <c r="H16" s="19">
        <v>141.18</v>
      </c>
    </row>
    <row r="17" spans="2:8" ht="12.75">
      <c r="B17" s="15">
        <v>14</v>
      </c>
      <c r="C17" s="16" t="s">
        <v>20</v>
      </c>
      <c r="D17" s="16">
        <v>682</v>
      </c>
      <c r="E17" s="16">
        <v>417</v>
      </c>
      <c r="F17" s="17">
        <v>0.41</v>
      </c>
      <c r="G17" s="16">
        <v>94</v>
      </c>
      <c r="H17" s="16">
        <v>404.07</v>
      </c>
    </row>
    <row r="18" spans="2:8" ht="12.75">
      <c r="B18" s="18">
        <v>15</v>
      </c>
      <c r="C18" s="19" t="s">
        <v>21</v>
      </c>
      <c r="D18" s="19">
        <v>807</v>
      </c>
      <c r="E18" s="19">
        <v>77</v>
      </c>
      <c r="F18" s="20">
        <v>0.91</v>
      </c>
      <c r="G18" s="19">
        <v>59</v>
      </c>
      <c r="H18" s="19">
        <v>180.39</v>
      </c>
    </row>
    <row r="19" spans="2:8" ht="12.75">
      <c r="B19" s="15">
        <v>16</v>
      </c>
      <c r="C19" s="16" t="s">
        <v>22</v>
      </c>
      <c r="D19" s="16">
        <v>1180</v>
      </c>
      <c r="E19" s="16">
        <v>267</v>
      </c>
      <c r="F19" s="17">
        <v>0.43</v>
      </c>
      <c r="G19" s="16">
        <v>100</v>
      </c>
      <c r="H19" s="16">
        <v>887.77</v>
      </c>
    </row>
    <row r="20" spans="2:8" ht="12.75">
      <c r="B20" s="18">
        <v>17</v>
      </c>
      <c r="C20" s="19" t="s">
        <v>23</v>
      </c>
      <c r="D20" s="19">
        <v>725</v>
      </c>
      <c r="E20" s="19">
        <v>172</v>
      </c>
      <c r="F20" s="20">
        <v>0.57</v>
      </c>
      <c r="G20" s="19">
        <v>60</v>
      </c>
      <c r="H20" s="19">
        <v>10.18</v>
      </c>
    </row>
    <row r="21" spans="2:8" ht="12.75">
      <c r="B21" s="15">
        <v>18</v>
      </c>
      <c r="C21" s="16" t="s">
        <v>24</v>
      </c>
      <c r="D21" s="16">
        <v>522</v>
      </c>
      <c r="E21" s="16">
        <v>227</v>
      </c>
      <c r="F21" s="17">
        <v>0.22</v>
      </c>
      <c r="G21" s="16">
        <v>-84</v>
      </c>
      <c r="H21" s="16">
        <v>775.1</v>
      </c>
    </row>
    <row r="22" spans="2:8" ht="12.75">
      <c r="B22" s="18">
        <v>19</v>
      </c>
      <c r="C22" s="19" t="s">
        <v>25</v>
      </c>
      <c r="D22" s="19">
        <v>1350</v>
      </c>
      <c r="E22" s="19">
        <v>398</v>
      </c>
      <c r="F22" s="20">
        <v>0.68</v>
      </c>
      <c r="G22" s="19">
        <v>-74</v>
      </c>
      <c r="H22" s="19">
        <v>411.09</v>
      </c>
    </row>
    <row r="23" spans="2:8" ht="12.75">
      <c r="B23" s="15">
        <v>20</v>
      </c>
      <c r="C23" s="16" t="s">
        <v>26</v>
      </c>
      <c r="D23" s="16">
        <v>1163</v>
      </c>
      <c r="E23" s="16">
        <v>168</v>
      </c>
      <c r="F23" s="17">
        <v>0.08</v>
      </c>
      <c r="G23" s="16">
        <v>-93</v>
      </c>
      <c r="H23" s="16">
        <v>807.26</v>
      </c>
    </row>
    <row r="24" spans="2:8" ht="12.75">
      <c r="B24" s="18">
        <v>21</v>
      </c>
      <c r="C24" s="19" t="s">
        <v>27</v>
      </c>
      <c r="D24" s="19">
        <v>830</v>
      </c>
      <c r="E24" s="19">
        <v>264</v>
      </c>
      <c r="F24" s="20">
        <v>0.1</v>
      </c>
      <c r="G24" s="19">
        <v>-68</v>
      </c>
      <c r="H24" s="19">
        <v>85.84</v>
      </c>
    </row>
    <row r="25" spans="2:8" ht="12.75">
      <c r="B25" s="15">
        <v>22</v>
      </c>
      <c r="C25" s="16" t="s">
        <v>28</v>
      </c>
      <c r="D25" s="16">
        <v>1195</v>
      </c>
      <c r="E25" s="16">
        <v>199</v>
      </c>
      <c r="F25" s="17">
        <v>0.92</v>
      </c>
      <c r="G25" s="16">
        <v>-60</v>
      </c>
      <c r="H25" s="16">
        <v>209.94</v>
      </c>
    </row>
    <row r="26" spans="2:8" ht="12.75">
      <c r="B26" s="18">
        <v>23</v>
      </c>
      <c r="C26" s="19" t="s">
        <v>29</v>
      </c>
      <c r="D26" s="19">
        <v>482</v>
      </c>
      <c r="E26" s="19">
        <v>116</v>
      </c>
      <c r="F26" s="20">
        <v>0.71</v>
      </c>
      <c r="G26" s="19">
        <v>-27</v>
      </c>
      <c r="H26" s="19">
        <v>337.36</v>
      </c>
    </row>
    <row r="27" spans="2:8" ht="12.75">
      <c r="B27" s="15">
        <v>24</v>
      </c>
      <c r="C27" s="16" t="s">
        <v>30</v>
      </c>
      <c r="D27" s="16">
        <v>1024</v>
      </c>
      <c r="E27" s="16">
        <v>176</v>
      </c>
      <c r="F27" s="17">
        <v>0.35</v>
      </c>
      <c r="G27" s="16">
        <v>40</v>
      </c>
      <c r="H27" s="16">
        <v>242.52</v>
      </c>
    </row>
    <row r="28" spans="2:8" ht="12.75">
      <c r="B28" s="18">
        <v>25</v>
      </c>
      <c r="C28" s="19" t="s">
        <v>31</v>
      </c>
      <c r="D28" s="19">
        <v>1339</v>
      </c>
      <c r="E28" s="19">
        <v>379</v>
      </c>
      <c r="F28" s="20">
        <v>0.98</v>
      </c>
      <c r="G28" s="19">
        <v>-71</v>
      </c>
      <c r="H28" s="19">
        <v>336.15</v>
      </c>
    </row>
    <row r="29" spans="2:8" ht="12.75">
      <c r="B29" s="15">
        <v>26</v>
      </c>
      <c r="C29" s="16" t="s">
        <v>32</v>
      </c>
      <c r="D29" s="16">
        <v>958</v>
      </c>
      <c r="E29" s="16">
        <v>206</v>
      </c>
      <c r="F29" s="17">
        <v>0.1</v>
      </c>
      <c r="G29" s="16">
        <v>74</v>
      </c>
      <c r="H29" s="16">
        <v>717.43</v>
      </c>
    </row>
    <row r="30" spans="2:8" ht="12.75">
      <c r="B30" s="18">
        <v>27</v>
      </c>
      <c r="C30" s="19" t="s">
        <v>33</v>
      </c>
      <c r="D30" s="19">
        <v>1153</v>
      </c>
      <c r="E30" s="19">
        <v>250</v>
      </c>
      <c r="F30" s="20">
        <v>0.57</v>
      </c>
      <c r="G30" s="19">
        <v>44</v>
      </c>
      <c r="H30" s="19">
        <v>7.33</v>
      </c>
    </row>
    <row r="31" spans="2:8" ht="12.75">
      <c r="B31" s="15">
        <v>28</v>
      </c>
      <c r="C31" s="16" t="s">
        <v>34</v>
      </c>
      <c r="D31" s="16">
        <v>136</v>
      </c>
      <c r="E31" s="16">
        <v>57</v>
      </c>
      <c r="F31" s="17">
        <v>0.07</v>
      </c>
      <c r="G31" s="16">
        <v>14</v>
      </c>
      <c r="H31" s="16">
        <v>985.32</v>
      </c>
    </row>
    <row r="32" spans="2:8" ht="12.75">
      <c r="B32" s="18">
        <v>29</v>
      </c>
      <c r="C32" s="19" t="s">
        <v>35</v>
      </c>
      <c r="D32" s="19">
        <v>923</v>
      </c>
      <c r="E32" s="19">
        <v>116</v>
      </c>
      <c r="F32" s="20">
        <v>0.61</v>
      </c>
      <c r="G32" s="19">
        <v>-69</v>
      </c>
      <c r="H32" s="19">
        <v>386.26</v>
      </c>
    </row>
    <row r="33" spans="2:8" ht="12.75">
      <c r="B33" s="15">
        <v>30</v>
      </c>
      <c r="C33" s="16" t="s">
        <v>36</v>
      </c>
      <c r="D33" s="16">
        <v>252</v>
      </c>
      <c r="E33" s="16">
        <v>439</v>
      </c>
      <c r="F33" s="17">
        <v>0.07</v>
      </c>
      <c r="G33" s="16">
        <v>-46</v>
      </c>
      <c r="H33" s="16">
        <v>0.33</v>
      </c>
    </row>
    <row r="34" spans="2:8" ht="12.75">
      <c r="B34" s="18">
        <v>31</v>
      </c>
      <c r="C34" s="19" t="s">
        <v>37</v>
      </c>
      <c r="D34" s="19">
        <v>1270</v>
      </c>
      <c r="E34" s="19">
        <v>64</v>
      </c>
      <c r="F34" s="20">
        <v>0.53</v>
      </c>
      <c r="G34" s="19">
        <v>87</v>
      </c>
      <c r="H34" s="19">
        <v>259.52</v>
      </c>
    </row>
    <row r="35" spans="2:8" ht="12.75">
      <c r="B35" s="15">
        <v>32</v>
      </c>
      <c r="C35" s="16" t="s">
        <v>38</v>
      </c>
      <c r="D35" s="16">
        <v>880</v>
      </c>
      <c r="E35" s="16">
        <v>12</v>
      </c>
      <c r="F35" s="17">
        <v>0.9</v>
      </c>
      <c r="G35" s="16">
        <v>41</v>
      </c>
      <c r="H35" s="16">
        <v>915.26</v>
      </c>
    </row>
    <row r="36" spans="2:8" ht="12.75">
      <c r="B36" s="18">
        <v>33</v>
      </c>
      <c r="C36" s="19" t="s">
        <v>39</v>
      </c>
      <c r="D36" s="19">
        <v>1330</v>
      </c>
      <c r="E36" s="19">
        <v>385</v>
      </c>
      <c r="F36" s="20">
        <v>0.25</v>
      </c>
      <c r="G36" s="19">
        <v>78</v>
      </c>
      <c r="H36" s="19">
        <v>117.46</v>
      </c>
    </row>
    <row r="37" spans="2:8" ht="12.75">
      <c r="B37" s="15">
        <v>34</v>
      </c>
      <c r="C37" s="16" t="s">
        <v>40</v>
      </c>
      <c r="D37" s="16">
        <v>255</v>
      </c>
      <c r="E37" s="16">
        <v>128</v>
      </c>
      <c r="F37" s="17">
        <v>0.87</v>
      </c>
      <c r="G37" s="16">
        <v>50</v>
      </c>
      <c r="H37" s="16">
        <v>191.33</v>
      </c>
    </row>
    <row r="38" spans="2:8" ht="12.75">
      <c r="B38" s="18">
        <v>35</v>
      </c>
      <c r="C38" s="19" t="s">
        <v>41</v>
      </c>
      <c r="D38" s="19">
        <v>253</v>
      </c>
      <c r="E38" s="19">
        <v>266</v>
      </c>
      <c r="F38" s="20">
        <v>0.19</v>
      </c>
      <c r="G38" s="19">
        <v>22</v>
      </c>
      <c r="H38" s="19">
        <v>982.91</v>
      </c>
    </row>
    <row r="39" spans="2:8" ht="12.75">
      <c r="B39" s="15">
        <v>36</v>
      </c>
      <c r="C39" s="16" t="s">
        <v>42</v>
      </c>
      <c r="D39" s="16">
        <v>1407</v>
      </c>
      <c r="E39" s="16">
        <v>302</v>
      </c>
      <c r="F39" s="17">
        <v>0.02</v>
      </c>
      <c r="G39" s="16">
        <v>-50</v>
      </c>
      <c r="H39" s="16">
        <v>178.96</v>
      </c>
    </row>
    <row r="40" spans="2:8" ht="12.75">
      <c r="B40" s="18">
        <v>37</v>
      </c>
      <c r="C40" s="19" t="s">
        <v>43</v>
      </c>
      <c r="D40" s="19">
        <v>359</v>
      </c>
      <c r="E40" s="19">
        <v>269</v>
      </c>
      <c r="F40" s="20">
        <v>0.7</v>
      </c>
      <c r="G40" s="19">
        <v>-21</v>
      </c>
      <c r="H40" s="19">
        <v>93.66</v>
      </c>
    </row>
    <row r="41" spans="2:8" ht="12.75">
      <c r="B41" s="15">
        <v>38</v>
      </c>
      <c r="C41" s="16" t="s">
        <v>44</v>
      </c>
      <c r="D41" s="16">
        <v>1084</v>
      </c>
      <c r="E41" s="16">
        <v>267</v>
      </c>
      <c r="F41" s="17">
        <v>0.13</v>
      </c>
      <c r="G41" s="16">
        <v>66</v>
      </c>
      <c r="H41" s="16">
        <v>67.7</v>
      </c>
    </row>
    <row r="42" spans="2:8" ht="12.75">
      <c r="B42" s="18">
        <v>39</v>
      </c>
      <c r="C42" s="19" t="s">
        <v>45</v>
      </c>
      <c r="D42" s="19">
        <v>1403</v>
      </c>
      <c r="E42" s="19">
        <v>347</v>
      </c>
      <c r="F42" s="20">
        <v>0.61</v>
      </c>
      <c r="G42" s="19">
        <v>-35</v>
      </c>
      <c r="H42" s="19">
        <v>206.15</v>
      </c>
    </row>
    <row r="43" spans="2:8" ht="12.75">
      <c r="B43" s="15">
        <v>40</v>
      </c>
      <c r="C43" s="16" t="s">
        <v>46</v>
      </c>
      <c r="D43" s="16">
        <v>297</v>
      </c>
      <c r="E43" s="16">
        <v>65</v>
      </c>
      <c r="F43" s="17">
        <v>0.44</v>
      </c>
      <c r="G43" s="16">
        <v>53</v>
      </c>
      <c r="H43" s="16">
        <v>53.51</v>
      </c>
    </row>
    <row r="44" spans="2:8" ht="12.75">
      <c r="B44" s="18">
        <v>41</v>
      </c>
      <c r="C44" s="19" t="s">
        <v>47</v>
      </c>
      <c r="D44" s="19">
        <v>767</v>
      </c>
      <c r="E44" s="19">
        <v>380</v>
      </c>
      <c r="F44" s="20">
        <v>0.86</v>
      </c>
      <c r="G44" s="19">
        <v>-37</v>
      </c>
      <c r="H44" s="19">
        <v>517.96</v>
      </c>
    </row>
    <row r="45" spans="2:8" ht="12.75">
      <c r="B45" s="15">
        <v>42</v>
      </c>
      <c r="C45" s="16" t="s">
        <v>48</v>
      </c>
      <c r="D45" s="16">
        <v>1338</v>
      </c>
      <c r="E45" s="16">
        <v>261</v>
      </c>
      <c r="F45" s="17">
        <v>0.86</v>
      </c>
      <c r="G45" s="16">
        <v>66</v>
      </c>
      <c r="H45" s="16">
        <v>218.2</v>
      </c>
    </row>
    <row r="46" spans="2:8" ht="12.75">
      <c r="B46" s="18">
        <v>43</v>
      </c>
      <c r="C46" s="19" t="s">
        <v>49</v>
      </c>
      <c r="D46" s="19">
        <v>180</v>
      </c>
      <c r="E46" s="19">
        <v>478</v>
      </c>
      <c r="F46" s="20">
        <v>0.67</v>
      </c>
      <c r="G46" s="19">
        <v>-48</v>
      </c>
      <c r="H46" s="19">
        <v>514.29</v>
      </c>
    </row>
    <row r="47" spans="2:8" ht="12.75">
      <c r="B47" s="15">
        <v>44</v>
      </c>
      <c r="C47" s="16" t="s">
        <v>50</v>
      </c>
      <c r="D47" s="16">
        <v>419</v>
      </c>
      <c r="E47" s="16">
        <v>398</v>
      </c>
      <c r="F47" s="17">
        <v>0.51</v>
      </c>
      <c r="G47" s="16">
        <v>64</v>
      </c>
      <c r="H47" s="16">
        <v>153.76</v>
      </c>
    </row>
    <row r="48" spans="2:8" ht="12.75">
      <c r="B48" s="18">
        <v>45</v>
      </c>
      <c r="C48" s="19" t="s">
        <v>51</v>
      </c>
      <c r="D48" s="19">
        <v>905</v>
      </c>
      <c r="E48" s="19">
        <v>84</v>
      </c>
      <c r="F48" s="20">
        <v>0.22</v>
      </c>
      <c r="G48" s="19">
        <v>-88</v>
      </c>
      <c r="H48" s="19">
        <v>101.97</v>
      </c>
    </row>
    <row r="49" spans="2:8" ht="12.75">
      <c r="B49" s="15">
        <v>46</v>
      </c>
      <c r="C49" s="16" t="s">
        <v>52</v>
      </c>
      <c r="D49" s="16">
        <v>673</v>
      </c>
      <c r="E49" s="16">
        <v>352</v>
      </c>
      <c r="F49" s="17">
        <v>0.11</v>
      </c>
      <c r="G49" s="16">
        <v>72</v>
      </c>
      <c r="H49" s="16">
        <v>568.95</v>
      </c>
    </row>
    <row r="50" spans="2:8" ht="12.75">
      <c r="B50" s="18">
        <v>47</v>
      </c>
      <c r="C50" s="19" t="s">
        <v>53</v>
      </c>
      <c r="D50" s="19">
        <v>1204</v>
      </c>
      <c r="E50" s="19">
        <v>227</v>
      </c>
      <c r="F50" s="20">
        <v>0.16</v>
      </c>
      <c r="G50" s="19">
        <v>94</v>
      </c>
      <c r="H50" s="19">
        <v>973.82</v>
      </c>
    </row>
    <row r="51" spans="2:8" ht="12.75">
      <c r="B51" s="15">
        <v>48</v>
      </c>
      <c r="C51" s="16" t="s">
        <v>54</v>
      </c>
      <c r="D51" s="16">
        <v>678</v>
      </c>
      <c r="E51" s="16">
        <v>129</v>
      </c>
      <c r="F51" s="17">
        <v>0.86</v>
      </c>
      <c r="G51" s="16">
        <v>-24</v>
      </c>
      <c r="H51" s="16">
        <v>793.37</v>
      </c>
    </row>
    <row r="52" spans="2:8" ht="12.75">
      <c r="B52" s="18">
        <v>49</v>
      </c>
      <c r="C52" s="19" t="s">
        <v>55</v>
      </c>
      <c r="D52" s="19">
        <v>389</v>
      </c>
      <c r="E52" s="19">
        <v>257</v>
      </c>
      <c r="F52" s="20">
        <v>0.24</v>
      </c>
      <c r="G52" s="19">
        <v>97</v>
      </c>
      <c r="H52" s="19">
        <v>948.59</v>
      </c>
    </row>
    <row r="53" spans="2:8" ht="12.75">
      <c r="B53" s="15">
        <v>50</v>
      </c>
      <c r="C53" s="16" t="s">
        <v>56</v>
      </c>
      <c r="D53" s="16">
        <v>394</v>
      </c>
      <c r="E53" s="16">
        <v>405</v>
      </c>
      <c r="F53" s="17">
        <v>0.1</v>
      </c>
      <c r="G53" s="16">
        <v>-27</v>
      </c>
      <c r="H53" s="16">
        <v>516.88</v>
      </c>
    </row>
    <row r="54" spans="2:8" ht="12.75">
      <c r="B54" s="18">
        <v>51</v>
      </c>
      <c r="C54" s="19" t="s">
        <v>57</v>
      </c>
      <c r="D54" s="19">
        <v>120</v>
      </c>
      <c r="E54" s="19">
        <v>64</v>
      </c>
      <c r="F54" s="20">
        <v>0.46</v>
      </c>
      <c r="G54" s="19">
        <v>-46</v>
      </c>
      <c r="H54" s="19">
        <v>880.23</v>
      </c>
    </row>
    <row r="55" spans="2:8" ht="12.75">
      <c r="B55" s="15">
        <v>52</v>
      </c>
      <c r="C55" s="16" t="s">
        <v>58</v>
      </c>
      <c r="D55" s="16">
        <v>305</v>
      </c>
      <c r="E55" s="16">
        <v>277</v>
      </c>
      <c r="F55" s="17">
        <v>0.22</v>
      </c>
      <c r="G55" s="16">
        <v>59</v>
      </c>
      <c r="H55" s="16">
        <v>136.75</v>
      </c>
    </row>
    <row r="56" spans="2:8" ht="12.75">
      <c r="B56" s="18">
        <v>53</v>
      </c>
      <c r="C56" s="19" t="s">
        <v>59</v>
      </c>
      <c r="D56" s="19">
        <v>1108</v>
      </c>
      <c r="E56" s="19">
        <v>5</v>
      </c>
      <c r="F56" s="20">
        <v>0.37</v>
      </c>
      <c r="G56" s="19">
        <v>83</v>
      </c>
      <c r="H56" s="19">
        <v>992.41</v>
      </c>
    </row>
    <row r="57" spans="2:8" ht="12.75">
      <c r="B57" s="15">
        <v>54</v>
      </c>
      <c r="C57" s="16" t="s">
        <v>60</v>
      </c>
      <c r="D57" s="16">
        <v>295</v>
      </c>
      <c r="E57" s="16">
        <v>338</v>
      </c>
      <c r="F57" s="17">
        <v>0.91</v>
      </c>
      <c r="G57" s="16">
        <v>86</v>
      </c>
      <c r="H57" s="16">
        <v>960.61</v>
      </c>
    </row>
    <row r="58" spans="2:8" ht="12.75">
      <c r="B58" s="18">
        <v>55</v>
      </c>
      <c r="C58" s="19" t="s">
        <v>61</v>
      </c>
      <c r="D58" s="19">
        <v>143</v>
      </c>
      <c r="E58" s="19">
        <v>90</v>
      </c>
      <c r="F58" s="20">
        <v>0.42</v>
      </c>
      <c r="G58" s="19">
        <v>-63</v>
      </c>
      <c r="H58" s="19">
        <v>34.5</v>
      </c>
    </row>
    <row r="59" spans="2:8" ht="12.75">
      <c r="B59" s="15">
        <v>56</v>
      </c>
      <c r="C59" s="16" t="s">
        <v>62</v>
      </c>
      <c r="D59" s="16">
        <v>891</v>
      </c>
      <c r="E59" s="16">
        <v>339</v>
      </c>
      <c r="F59" s="17">
        <v>0.92</v>
      </c>
      <c r="G59" s="16">
        <v>-90</v>
      </c>
      <c r="H59" s="16">
        <v>514.92</v>
      </c>
    </row>
    <row r="60" spans="2:8" ht="12.75">
      <c r="B60" s="18">
        <v>57</v>
      </c>
      <c r="C60" s="19" t="s">
        <v>63</v>
      </c>
      <c r="D60" s="19">
        <v>445</v>
      </c>
      <c r="E60" s="19">
        <v>396</v>
      </c>
      <c r="F60" s="20">
        <v>0.56</v>
      </c>
      <c r="G60" s="19">
        <v>34</v>
      </c>
      <c r="H60" s="19">
        <v>369.97</v>
      </c>
    </row>
    <row r="61" spans="2:8" ht="12.75">
      <c r="B61" s="15">
        <v>58</v>
      </c>
      <c r="C61" s="16" t="s">
        <v>64</v>
      </c>
      <c r="D61" s="16">
        <v>284</v>
      </c>
      <c r="E61" s="16">
        <v>286</v>
      </c>
      <c r="F61" s="17">
        <v>0.62</v>
      </c>
      <c r="G61" s="16">
        <v>-99</v>
      </c>
      <c r="H61" s="16">
        <v>574.32</v>
      </c>
    </row>
    <row r="62" spans="2:8" ht="12.75">
      <c r="B62" s="18">
        <v>59</v>
      </c>
      <c r="C62" s="19" t="s">
        <v>65</v>
      </c>
      <c r="D62" s="19">
        <v>154</v>
      </c>
      <c r="E62" s="19">
        <v>121</v>
      </c>
      <c r="F62" s="20">
        <v>0.83</v>
      </c>
      <c r="G62" s="19">
        <v>-48</v>
      </c>
      <c r="H62" s="19">
        <v>79.95</v>
      </c>
    </row>
    <row r="63" spans="2:8" ht="12.75">
      <c r="B63" s="15">
        <v>60</v>
      </c>
      <c r="C63" s="16" t="s">
        <v>66</v>
      </c>
      <c r="D63" s="16">
        <v>175</v>
      </c>
      <c r="E63" s="16">
        <v>293</v>
      </c>
      <c r="F63" s="17">
        <v>0.67</v>
      </c>
      <c r="G63" s="16">
        <v>90</v>
      </c>
      <c r="H63" s="16">
        <v>147.34</v>
      </c>
    </row>
    <row r="64" spans="2:8" ht="12.75">
      <c r="B64" s="18">
        <v>61</v>
      </c>
      <c r="C64" s="19" t="s">
        <v>67</v>
      </c>
      <c r="D64" s="19">
        <v>671</v>
      </c>
      <c r="E64" s="19">
        <v>488</v>
      </c>
      <c r="F64" s="20">
        <v>0.64</v>
      </c>
      <c r="G64" s="19">
        <v>-67</v>
      </c>
      <c r="H64" s="19">
        <v>622.22</v>
      </c>
    </row>
    <row r="65" spans="2:8" ht="12.75">
      <c r="B65" s="15">
        <v>62</v>
      </c>
      <c r="C65" s="16" t="s">
        <v>68</v>
      </c>
      <c r="D65" s="16">
        <v>266</v>
      </c>
      <c r="E65" s="16">
        <v>18</v>
      </c>
      <c r="F65" s="17">
        <v>0.54</v>
      </c>
      <c r="G65" s="16">
        <v>96</v>
      </c>
      <c r="H65" s="16">
        <v>973.22</v>
      </c>
    </row>
    <row r="66" spans="2:8" ht="12.75">
      <c r="B66" s="18">
        <v>63</v>
      </c>
      <c r="C66" s="19" t="s">
        <v>69</v>
      </c>
      <c r="D66" s="19">
        <v>611</v>
      </c>
      <c r="E66" s="19">
        <v>429</v>
      </c>
      <c r="F66" s="20">
        <v>0.35</v>
      </c>
      <c r="G66" s="19">
        <v>28</v>
      </c>
      <c r="H66" s="19">
        <v>166.92</v>
      </c>
    </row>
    <row r="67" spans="2:8" ht="12.75">
      <c r="B67" s="15">
        <v>64</v>
      </c>
      <c r="C67" s="16" t="s">
        <v>70</v>
      </c>
      <c r="D67" s="16">
        <v>259</v>
      </c>
      <c r="E67" s="16">
        <v>42</v>
      </c>
      <c r="F67" s="17">
        <v>0.28</v>
      </c>
      <c r="G67" s="16">
        <v>-60</v>
      </c>
      <c r="H67" s="16">
        <v>728.32</v>
      </c>
    </row>
    <row r="68" spans="2:8" ht="12.75">
      <c r="B68" s="18">
        <v>65</v>
      </c>
      <c r="C68" s="19" t="s">
        <v>71</v>
      </c>
      <c r="D68" s="19">
        <v>1368</v>
      </c>
      <c r="E68" s="19">
        <v>188</v>
      </c>
      <c r="F68" s="20">
        <v>0.28</v>
      </c>
      <c r="G68" s="19">
        <v>-18</v>
      </c>
      <c r="H68" s="19">
        <v>876.31</v>
      </c>
    </row>
    <row r="69" spans="2:8" ht="12.75">
      <c r="B69" s="15">
        <v>66</v>
      </c>
      <c r="C69" s="16" t="s">
        <v>72</v>
      </c>
      <c r="D69" s="16">
        <v>592</v>
      </c>
      <c r="E69" s="16">
        <v>253</v>
      </c>
      <c r="F69" s="17">
        <v>0.74</v>
      </c>
      <c r="G69" s="16">
        <v>77</v>
      </c>
      <c r="H69" s="16">
        <v>621.81</v>
      </c>
    </row>
    <row r="70" spans="2:8" ht="12.75">
      <c r="B70" s="18">
        <v>67</v>
      </c>
      <c r="C70" s="19" t="s">
        <v>73</v>
      </c>
      <c r="D70" s="19">
        <v>870</v>
      </c>
      <c r="E70" s="19">
        <v>73</v>
      </c>
      <c r="F70" s="20">
        <v>0.08</v>
      </c>
      <c r="G70" s="19">
        <v>22</v>
      </c>
      <c r="H70" s="19">
        <v>541.55</v>
      </c>
    </row>
    <row r="71" spans="2:8" ht="12.75">
      <c r="B71" s="15">
        <v>68</v>
      </c>
      <c r="C71" s="16" t="s">
        <v>74</v>
      </c>
      <c r="D71" s="16">
        <v>1236</v>
      </c>
      <c r="E71" s="16">
        <v>154</v>
      </c>
      <c r="F71" s="17">
        <v>0.42</v>
      </c>
      <c r="G71" s="16">
        <v>-11</v>
      </c>
      <c r="H71" s="16">
        <v>729.28</v>
      </c>
    </row>
    <row r="72" spans="2:8" ht="12.75">
      <c r="B72" s="18">
        <v>69</v>
      </c>
      <c r="C72" s="19" t="s">
        <v>75</v>
      </c>
      <c r="D72" s="19">
        <v>187</v>
      </c>
      <c r="E72" s="19">
        <v>392</v>
      </c>
      <c r="F72" s="20">
        <v>0.98</v>
      </c>
      <c r="G72" s="19">
        <v>85</v>
      </c>
      <c r="H72" s="19">
        <v>609.45</v>
      </c>
    </row>
    <row r="73" spans="2:8" ht="12.75">
      <c r="B73" s="15">
        <v>70</v>
      </c>
      <c r="C73" s="16" t="s">
        <v>76</v>
      </c>
      <c r="D73" s="16">
        <v>357</v>
      </c>
      <c r="E73" s="16">
        <v>345</v>
      </c>
      <c r="F73" s="17">
        <v>0.72</v>
      </c>
      <c r="G73" s="16">
        <v>85</v>
      </c>
      <c r="H73" s="16">
        <v>449</v>
      </c>
    </row>
    <row r="74" spans="2:8" ht="12.75">
      <c r="B74" s="18">
        <v>71</v>
      </c>
      <c r="C74" s="19" t="s">
        <v>77</v>
      </c>
      <c r="D74" s="19">
        <v>431</v>
      </c>
      <c r="E74" s="19">
        <v>234</v>
      </c>
      <c r="F74" s="20">
        <v>0.59</v>
      </c>
      <c r="G74" s="19">
        <v>-83</v>
      </c>
      <c r="H74" s="19">
        <v>3.23</v>
      </c>
    </row>
    <row r="75" spans="2:8" ht="12.75">
      <c r="B75" s="15">
        <v>72</v>
      </c>
      <c r="C75" s="16" t="s">
        <v>78</v>
      </c>
      <c r="D75" s="16">
        <v>793</v>
      </c>
      <c r="E75" s="16">
        <v>301</v>
      </c>
      <c r="F75" s="17">
        <v>0.81</v>
      </c>
      <c r="G75" s="16">
        <v>-78</v>
      </c>
      <c r="H75" s="16">
        <v>441.91</v>
      </c>
    </row>
    <row r="76" spans="2:8" ht="12.75">
      <c r="B76" s="18">
        <v>73</v>
      </c>
      <c r="C76" s="19" t="s">
        <v>79</v>
      </c>
      <c r="D76" s="19">
        <v>350</v>
      </c>
      <c r="E76" s="19">
        <v>53</v>
      </c>
      <c r="F76" s="20">
        <v>0.17</v>
      </c>
      <c r="G76" s="19">
        <v>71</v>
      </c>
      <c r="H76" s="19">
        <v>646.45</v>
      </c>
    </row>
    <row r="77" spans="2:8" ht="12.75">
      <c r="B77" s="15">
        <v>74</v>
      </c>
      <c r="C77" s="16" t="s">
        <v>80</v>
      </c>
      <c r="D77" s="16">
        <v>781</v>
      </c>
      <c r="E77" s="16">
        <v>319</v>
      </c>
      <c r="F77" s="17">
        <v>0.82</v>
      </c>
      <c r="G77" s="16">
        <v>-74</v>
      </c>
      <c r="H77" s="16">
        <v>585.01</v>
      </c>
    </row>
    <row r="78" spans="2:8" ht="12.75">
      <c r="B78" s="18">
        <v>75</v>
      </c>
      <c r="C78" s="19" t="s">
        <v>81</v>
      </c>
      <c r="D78" s="19">
        <v>488</v>
      </c>
      <c r="E78" s="19">
        <v>476</v>
      </c>
      <c r="F78" s="20">
        <v>0.02</v>
      </c>
      <c r="G78" s="19">
        <v>-25</v>
      </c>
      <c r="H78" s="19">
        <v>958.79</v>
      </c>
    </row>
    <row r="79" spans="2:8" ht="12.75">
      <c r="B79" s="15">
        <v>76</v>
      </c>
      <c r="C79" s="16" t="s">
        <v>82</v>
      </c>
      <c r="D79" s="16">
        <v>496</v>
      </c>
      <c r="E79" s="16">
        <v>242</v>
      </c>
      <c r="F79" s="17">
        <v>0.83</v>
      </c>
      <c r="G79" s="16">
        <v>95</v>
      </c>
      <c r="H79" s="16">
        <v>577.15</v>
      </c>
    </row>
    <row r="80" spans="2:8" ht="12.75">
      <c r="B80" s="18">
        <v>77</v>
      </c>
      <c r="C80" s="19" t="s">
        <v>83</v>
      </c>
      <c r="D80" s="19">
        <v>576</v>
      </c>
      <c r="E80" s="19">
        <v>372</v>
      </c>
      <c r="F80" s="20">
        <v>0.37</v>
      </c>
      <c r="G80" s="19">
        <v>64</v>
      </c>
      <c r="H80" s="19">
        <v>239.9</v>
      </c>
    </row>
    <row r="81" spans="2:8" ht="12.75">
      <c r="B81" s="15">
        <v>78</v>
      </c>
      <c r="C81" s="16" t="s">
        <v>84</v>
      </c>
      <c r="D81" s="16">
        <v>1053</v>
      </c>
      <c r="E81" s="16">
        <v>16</v>
      </c>
      <c r="F81" s="17">
        <v>0.02</v>
      </c>
      <c r="G81" s="16">
        <v>38</v>
      </c>
      <c r="H81" s="16">
        <v>571.91</v>
      </c>
    </row>
    <row r="82" spans="2:8" ht="12.75">
      <c r="B82" s="18">
        <v>79</v>
      </c>
      <c r="C82" s="19" t="s">
        <v>85</v>
      </c>
      <c r="D82" s="19">
        <v>428</v>
      </c>
      <c r="E82" s="19">
        <v>124</v>
      </c>
      <c r="F82" s="20">
        <v>0.47</v>
      </c>
      <c r="G82" s="19">
        <v>58</v>
      </c>
      <c r="H82" s="19">
        <v>639.48</v>
      </c>
    </row>
    <row r="83" spans="2:8" ht="12.75">
      <c r="B83" s="15">
        <v>80</v>
      </c>
      <c r="C83" s="16" t="s">
        <v>86</v>
      </c>
      <c r="D83" s="16">
        <v>447</v>
      </c>
      <c r="E83" s="16">
        <v>299</v>
      </c>
      <c r="F83" s="17">
        <v>0.72</v>
      </c>
      <c r="G83" s="16">
        <v>6</v>
      </c>
      <c r="H83" s="16">
        <v>759.99</v>
      </c>
    </row>
    <row r="84" spans="2:8" ht="12.75">
      <c r="B84" s="18">
        <v>81</v>
      </c>
      <c r="C84" s="19" t="s">
        <v>87</v>
      </c>
      <c r="D84" s="19">
        <v>1059</v>
      </c>
      <c r="E84" s="19">
        <v>9</v>
      </c>
      <c r="F84" s="20">
        <v>0.68</v>
      </c>
      <c r="G84" s="19">
        <v>81</v>
      </c>
      <c r="H84" s="19">
        <v>100.84</v>
      </c>
    </row>
    <row r="85" spans="2:8" ht="12.75">
      <c r="B85" s="15">
        <v>82</v>
      </c>
      <c r="C85" s="16" t="s">
        <v>88</v>
      </c>
      <c r="D85" s="16">
        <v>389</v>
      </c>
      <c r="E85" s="16">
        <v>19</v>
      </c>
      <c r="F85" s="17">
        <v>0.37</v>
      </c>
      <c r="G85" s="16">
        <v>2</v>
      </c>
      <c r="H85" s="16">
        <v>620.14</v>
      </c>
    </row>
    <row r="86" spans="2:8" ht="12.75">
      <c r="B86" s="18">
        <v>83</v>
      </c>
      <c r="C86" s="19" t="s">
        <v>89</v>
      </c>
      <c r="D86" s="19">
        <v>913</v>
      </c>
      <c r="E86" s="19">
        <v>115</v>
      </c>
      <c r="F86" s="20">
        <v>0.12</v>
      </c>
      <c r="G86" s="19">
        <v>51</v>
      </c>
      <c r="H86" s="19">
        <v>558.06</v>
      </c>
    </row>
    <row r="87" spans="2:8" ht="12.75">
      <c r="B87" s="15">
        <v>84</v>
      </c>
      <c r="C87" s="16" t="s">
        <v>90</v>
      </c>
      <c r="D87" s="16">
        <v>1136</v>
      </c>
      <c r="E87" s="16">
        <v>347</v>
      </c>
      <c r="F87" s="17">
        <v>0.6</v>
      </c>
      <c r="G87" s="16">
        <v>-4</v>
      </c>
      <c r="H87" s="16">
        <v>999.49</v>
      </c>
    </row>
    <row r="88" spans="2:8" ht="12.75">
      <c r="B88" s="18">
        <v>85</v>
      </c>
      <c r="C88" s="19" t="s">
        <v>91</v>
      </c>
      <c r="D88" s="19">
        <v>1135</v>
      </c>
      <c r="E88" s="19">
        <v>318</v>
      </c>
      <c r="F88" s="20">
        <v>0.81</v>
      </c>
      <c r="G88" s="19">
        <v>-59</v>
      </c>
      <c r="H88" s="19">
        <v>715.53</v>
      </c>
    </row>
    <row r="89" spans="2:8" ht="12.75">
      <c r="B89" s="15">
        <v>86</v>
      </c>
      <c r="C89" s="16" t="s">
        <v>92</v>
      </c>
      <c r="D89" s="16">
        <v>232</v>
      </c>
      <c r="E89" s="16">
        <v>430</v>
      </c>
      <c r="F89" s="17">
        <v>0.71</v>
      </c>
      <c r="G89" s="16">
        <v>67</v>
      </c>
      <c r="H89" s="16">
        <v>275.58</v>
      </c>
    </row>
    <row r="90" spans="2:8" ht="12.75">
      <c r="B90" s="18">
        <v>87</v>
      </c>
      <c r="C90" s="19" t="s">
        <v>93</v>
      </c>
      <c r="D90" s="19">
        <v>1319</v>
      </c>
      <c r="E90" s="19">
        <v>100</v>
      </c>
      <c r="F90" s="20">
        <v>0.79</v>
      </c>
      <c r="G90" s="19">
        <v>-46</v>
      </c>
      <c r="H90" s="19">
        <v>365.38</v>
      </c>
    </row>
    <row r="91" spans="2:8" ht="12.75">
      <c r="B91" s="15">
        <v>88</v>
      </c>
      <c r="C91" s="16" t="s">
        <v>94</v>
      </c>
      <c r="D91" s="16">
        <v>465</v>
      </c>
      <c r="E91" s="16">
        <v>471</v>
      </c>
      <c r="F91" s="17">
        <v>0.85</v>
      </c>
      <c r="G91" s="16">
        <v>-56</v>
      </c>
      <c r="H91" s="16">
        <v>970.51</v>
      </c>
    </row>
    <row r="92" spans="2:8" ht="12.75">
      <c r="B92" s="18">
        <v>89</v>
      </c>
      <c r="C92" s="19" t="s">
        <v>95</v>
      </c>
      <c r="D92" s="19">
        <v>1100</v>
      </c>
      <c r="E92" s="19">
        <v>380</v>
      </c>
      <c r="F92" s="20">
        <v>0.75</v>
      </c>
      <c r="G92" s="19">
        <v>-82</v>
      </c>
      <c r="H92" s="19">
        <v>228.92</v>
      </c>
    </row>
    <row r="93" spans="2:8" ht="12.75">
      <c r="B93" s="15">
        <v>90</v>
      </c>
      <c r="C93" s="16" t="s">
        <v>96</v>
      </c>
      <c r="D93" s="16">
        <v>386</v>
      </c>
      <c r="E93" s="16">
        <v>379</v>
      </c>
      <c r="F93" s="17">
        <v>0.21</v>
      </c>
      <c r="G93" s="16">
        <v>16</v>
      </c>
      <c r="H93" s="16">
        <v>22.38</v>
      </c>
    </row>
    <row r="94" spans="2:8" ht="12.75">
      <c r="B94" s="18">
        <v>91</v>
      </c>
      <c r="C94" s="19" t="s">
        <v>97</v>
      </c>
      <c r="D94" s="19">
        <v>1337</v>
      </c>
      <c r="E94" s="19">
        <v>473</v>
      </c>
      <c r="F94" s="20">
        <v>0.24</v>
      </c>
      <c r="G94" s="19">
        <v>-86</v>
      </c>
      <c r="H94" s="19">
        <v>711.8</v>
      </c>
    </row>
    <row r="95" spans="2:8" ht="12.75">
      <c r="B95" s="15">
        <v>92</v>
      </c>
      <c r="C95" s="16" t="s">
        <v>98</v>
      </c>
      <c r="D95" s="16">
        <v>130</v>
      </c>
      <c r="E95" s="16">
        <v>244</v>
      </c>
      <c r="F95" s="17">
        <v>0.08</v>
      </c>
      <c r="G95" s="16">
        <v>44</v>
      </c>
      <c r="H95" s="16">
        <v>384.97</v>
      </c>
    </row>
    <row r="96" spans="2:8" ht="12.75">
      <c r="B96" s="18">
        <v>93</v>
      </c>
      <c r="C96" s="19" t="s">
        <v>99</v>
      </c>
      <c r="D96" s="19">
        <v>680</v>
      </c>
      <c r="E96" s="19">
        <v>49</v>
      </c>
      <c r="F96" s="20">
        <v>0.03</v>
      </c>
      <c r="G96" s="19">
        <v>-81</v>
      </c>
      <c r="H96" s="19">
        <v>614.98</v>
      </c>
    </row>
    <row r="97" spans="2:8" ht="12.75">
      <c r="B97" s="15">
        <v>94</v>
      </c>
      <c r="C97" s="16" t="s">
        <v>100</v>
      </c>
      <c r="D97" s="16">
        <v>1355</v>
      </c>
      <c r="E97" s="16">
        <v>423</v>
      </c>
      <c r="F97" s="17">
        <v>0.63</v>
      </c>
      <c r="G97" s="16">
        <v>23</v>
      </c>
      <c r="H97" s="16">
        <v>482.87</v>
      </c>
    </row>
    <row r="98" spans="2:8" ht="12.75">
      <c r="B98" s="18">
        <v>95</v>
      </c>
      <c r="C98" s="19" t="s">
        <v>101</v>
      </c>
      <c r="D98" s="19">
        <v>889</v>
      </c>
      <c r="E98" s="19">
        <v>15</v>
      </c>
      <c r="F98" s="20">
        <v>0.11</v>
      </c>
      <c r="G98" s="19">
        <v>85</v>
      </c>
      <c r="H98" s="19">
        <v>80.79</v>
      </c>
    </row>
    <row r="99" spans="2:8" ht="12.75">
      <c r="B99" s="15">
        <v>96</v>
      </c>
      <c r="C99" s="16" t="s">
        <v>102</v>
      </c>
      <c r="D99" s="16">
        <v>1102</v>
      </c>
      <c r="E99" s="16">
        <v>69</v>
      </c>
      <c r="F99" s="17">
        <v>0.16</v>
      </c>
      <c r="G99" s="16">
        <v>16</v>
      </c>
      <c r="H99" s="16">
        <v>453.03</v>
      </c>
    </row>
    <row r="100" spans="2:8" ht="12.75">
      <c r="B100" s="18">
        <v>97</v>
      </c>
      <c r="C100" s="19" t="s">
        <v>103</v>
      </c>
      <c r="D100" s="19">
        <v>638</v>
      </c>
      <c r="E100" s="19">
        <v>393</v>
      </c>
      <c r="F100" s="20">
        <v>0.65</v>
      </c>
      <c r="G100" s="19">
        <v>-24</v>
      </c>
      <c r="H100" s="19">
        <v>944.86</v>
      </c>
    </row>
    <row r="101" spans="2:8" ht="12.75">
      <c r="B101" s="15">
        <v>98</v>
      </c>
      <c r="C101" s="16" t="s">
        <v>104</v>
      </c>
      <c r="D101" s="16">
        <v>885</v>
      </c>
      <c r="E101" s="16">
        <v>343</v>
      </c>
      <c r="F101" s="17">
        <v>0.35</v>
      </c>
      <c r="G101" s="16">
        <v>58</v>
      </c>
      <c r="H101" s="16">
        <v>676.41</v>
      </c>
    </row>
    <row r="102" spans="2:8" ht="12.75">
      <c r="B102" s="18">
        <v>99</v>
      </c>
      <c r="C102" s="19" t="s">
        <v>105</v>
      </c>
      <c r="D102" s="19">
        <v>1188</v>
      </c>
      <c r="E102" s="19">
        <v>289</v>
      </c>
      <c r="F102" s="20">
        <v>0.39</v>
      </c>
      <c r="G102" s="19">
        <v>-53</v>
      </c>
      <c r="H102" s="19">
        <v>996.63</v>
      </c>
    </row>
    <row r="103" spans="2:8" ht="12.75">
      <c r="B103" s="15">
        <v>100</v>
      </c>
      <c r="C103" s="16" t="s">
        <v>106</v>
      </c>
      <c r="D103" s="16">
        <v>1338</v>
      </c>
      <c r="E103" s="16">
        <v>183</v>
      </c>
      <c r="F103" s="17">
        <v>0.28</v>
      </c>
      <c r="G103" s="16">
        <v>-74</v>
      </c>
      <c r="H103" s="16">
        <v>343.29</v>
      </c>
    </row>
  </sheetData>
  <sheetProtection/>
  <conditionalFormatting sqref="G4:G103">
    <cfRule type="cellIs" priority="1" dxfId="0" operator="lessThan" stopIfTrue="1">
      <formula>0.5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N109"/>
  <sheetViews>
    <sheetView showGridLines="0" zoomScale="80" zoomScaleNormal="80" zoomScalePageLayoutView="0" workbookViewId="0" topLeftCell="A1">
      <selection activeCell="F22" sqref="F22"/>
    </sheetView>
  </sheetViews>
  <sheetFormatPr defaultColWidth="9.140625" defaultRowHeight="12.75"/>
  <cols>
    <col min="3" max="3" width="32.140625" style="0" bestFit="1" customWidth="1"/>
    <col min="4" max="4" width="15.57421875" style="0" customWidth="1"/>
    <col min="5" max="5" width="12.8515625" style="0" customWidth="1"/>
    <col min="6" max="6" width="14.00390625" style="0" customWidth="1"/>
    <col min="7" max="7" width="11.57421875" style="0" customWidth="1"/>
    <col min="8" max="8" width="2.8515625" style="0" customWidth="1"/>
    <col min="9" max="9" width="11.421875" style="0" bestFit="1" customWidth="1"/>
  </cols>
  <sheetData>
    <row r="2" spans="3:10" ht="15.75" thickBot="1">
      <c r="C2" s="1" t="s">
        <v>109</v>
      </c>
      <c r="D2" s="2"/>
      <c r="E2" s="2"/>
      <c r="F2" s="2"/>
      <c r="G2" s="2"/>
      <c r="H2" s="2"/>
      <c r="I2" s="2"/>
      <c r="J2" s="2"/>
    </row>
    <row r="4" spans="3:4" ht="12.75">
      <c r="C4" s="24" t="s">
        <v>107</v>
      </c>
      <c r="D4" s="25">
        <v>1</v>
      </c>
    </row>
    <row r="5" spans="3:4" ht="12.75">
      <c r="C5" s="24" t="s">
        <v>108</v>
      </c>
      <c r="D5" s="25">
        <f>COUNT(Данные!$B$3:$B$1000)-9</f>
        <v>91</v>
      </c>
    </row>
    <row r="6" spans="3:4" ht="12.75">
      <c r="C6" s="26" t="s">
        <v>110</v>
      </c>
      <c r="D6" s="25">
        <v>2</v>
      </c>
    </row>
    <row r="7" ht="15.75" customHeight="1"/>
    <row r="8" ht="15.75" customHeight="1"/>
    <row r="9" spans="4:14" ht="25.5">
      <c r="D9" s="35" t="s">
        <v>111</v>
      </c>
      <c r="E9" s="35" t="s">
        <v>112</v>
      </c>
      <c r="F9" s="35" t="s">
        <v>114</v>
      </c>
      <c r="G9" s="35" t="s">
        <v>113</v>
      </c>
      <c r="J9" s="38" t="s">
        <v>2</v>
      </c>
      <c r="K9" s="38" t="s">
        <v>3</v>
      </c>
      <c r="L9" s="38" t="s">
        <v>4</v>
      </c>
      <c r="M9" s="38" t="s">
        <v>5</v>
      </c>
      <c r="N9" s="38" t="s">
        <v>6</v>
      </c>
    </row>
    <row r="10" spans="2:14" ht="12.75">
      <c r="B10" s="28">
        <f>Данные!B4</f>
        <v>1</v>
      </c>
      <c r="C10" s="28" t="str">
        <f>Данные!C4</f>
        <v>Продукт 1</v>
      </c>
      <c r="D10" s="28">
        <f ca="1">OFFSET(Данные!$C4,0,критерий_сортировки)</f>
        <v>267</v>
      </c>
      <c r="E10" s="29">
        <f>$D10+B10/1000000</f>
        <v>267.000001</v>
      </c>
      <c r="F10" s="27">
        <f>LARGE($E$10:$E$109,$B10)</f>
        <v>489.000013</v>
      </c>
      <c r="G10" s="27">
        <f>MATCH(F10,$E$10:$E$109,0)</f>
        <v>13</v>
      </c>
      <c r="I10" s="28" t="str">
        <f ca="1">OFFSET(Данные!C$3,$G10,0)</f>
        <v>Продукт 13</v>
      </c>
      <c r="J10" s="29">
        <f ca="1">OFFSET(Данные!D$3,$G10,0)</f>
        <v>447</v>
      </c>
      <c r="K10" s="29">
        <f ca="1">OFFSET(Данные!E$3,$G10,0)</f>
        <v>489</v>
      </c>
      <c r="L10" s="36">
        <f ca="1">OFFSET(Данные!F$3,$G10,0)</f>
        <v>0.13</v>
      </c>
      <c r="M10" s="29">
        <f ca="1">OFFSET(Данные!G$3,$G10,0)</f>
        <v>-52</v>
      </c>
      <c r="N10" s="29">
        <f ca="1">OFFSET(Данные!H$3,$G10,0)</f>
        <v>141.18</v>
      </c>
    </row>
    <row r="11" spans="2:14" ht="12.75">
      <c r="B11" s="5">
        <f>Данные!B5</f>
        <v>2</v>
      </c>
      <c r="C11" s="5" t="str">
        <f>Данные!C5</f>
        <v>Продукт 2</v>
      </c>
      <c r="D11" s="5">
        <f ca="1">OFFSET(Данные!$C5,0,критерий_сортировки)</f>
        <v>218</v>
      </c>
      <c r="E11" s="30">
        <f aca="true" t="shared" si="0" ref="E11:E74">$D11+B11/1000000</f>
        <v>218.000002</v>
      </c>
      <c r="F11" s="31">
        <f aca="true" t="shared" si="1" ref="F11:F74">LARGE($E$10:$E$109,$B11)</f>
        <v>488.000061</v>
      </c>
      <c r="G11" s="31">
        <f aca="true" t="shared" si="2" ref="G11:G74">MATCH(F11,$E$10:$E$109,0)</f>
        <v>61</v>
      </c>
      <c r="I11" s="5" t="str">
        <f ca="1">OFFSET(Данные!C$3,$G11,0)</f>
        <v>Продукт 61</v>
      </c>
      <c r="J11" s="30">
        <f ca="1">OFFSET(Данные!D$3,$G11,0)</f>
        <v>671</v>
      </c>
      <c r="K11" s="30">
        <f ca="1">OFFSET(Данные!E$3,$G11,0)</f>
        <v>488</v>
      </c>
      <c r="L11" s="6">
        <f ca="1">OFFSET(Данные!F$3,$G11,0)</f>
        <v>0.64</v>
      </c>
      <c r="M11" s="30">
        <f ca="1">OFFSET(Данные!G$3,$G11,0)</f>
        <v>-67</v>
      </c>
      <c r="N11" s="30">
        <f ca="1">OFFSET(Данные!H$3,$G11,0)</f>
        <v>622.22</v>
      </c>
    </row>
    <row r="12" spans="2:14" ht="12.75">
      <c r="B12" s="5">
        <f>Данные!B6</f>
        <v>3</v>
      </c>
      <c r="C12" s="5" t="str">
        <f>Данные!C6</f>
        <v>Продукт 3</v>
      </c>
      <c r="D12" s="5">
        <f ca="1">OFFSET(Данные!$C6,0,критерий_сортировки)</f>
        <v>9</v>
      </c>
      <c r="E12" s="30">
        <f t="shared" si="0"/>
        <v>9.000003</v>
      </c>
      <c r="F12" s="31">
        <f t="shared" si="1"/>
        <v>486.000009</v>
      </c>
      <c r="G12" s="31">
        <f t="shared" si="2"/>
        <v>9</v>
      </c>
      <c r="I12" s="5" t="str">
        <f ca="1">OFFSET(Данные!C$3,$G12,0)</f>
        <v>Продукт 9</v>
      </c>
      <c r="J12" s="30">
        <f ca="1">OFFSET(Данные!D$3,$G12,0)</f>
        <v>501</v>
      </c>
      <c r="K12" s="30">
        <f ca="1">OFFSET(Данные!E$3,$G12,0)</f>
        <v>486</v>
      </c>
      <c r="L12" s="6">
        <f ca="1">OFFSET(Данные!F$3,$G12,0)</f>
        <v>0.56</v>
      </c>
      <c r="M12" s="30">
        <f ca="1">OFFSET(Данные!G$3,$G12,0)</f>
        <v>67</v>
      </c>
      <c r="N12" s="30">
        <f ca="1">OFFSET(Данные!H$3,$G12,0)</f>
        <v>265</v>
      </c>
    </row>
    <row r="13" spans="2:14" ht="12.75">
      <c r="B13" s="5">
        <f>Данные!B7</f>
        <v>4</v>
      </c>
      <c r="C13" s="5" t="str">
        <f>Данные!C7</f>
        <v>Продукт 4</v>
      </c>
      <c r="D13" s="5">
        <f ca="1">OFFSET(Данные!$C7,0,критерий_сортировки)</f>
        <v>388</v>
      </c>
      <c r="E13" s="30">
        <f t="shared" si="0"/>
        <v>388.000004</v>
      </c>
      <c r="F13" s="31">
        <f t="shared" si="1"/>
        <v>478.000043</v>
      </c>
      <c r="G13" s="31">
        <f t="shared" si="2"/>
        <v>43</v>
      </c>
      <c r="I13" s="5" t="str">
        <f ca="1">OFFSET(Данные!C$3,$G13,0)</f>
        <v>Продукт 43</v>
      </c>
      <c r="J13" s="30">
        <f ca="1">OFFSET(Данные!D$3,$G13,0)</f>
        <v>180</v>
      </c>
      <c r="K13" s="30">
        <f ca="1">OFFSET(Данные!E$3,$G13,0)</f>
        <v>478</v>
      </c>
      <c r="L13" s="6">
        <f ca="1">OFFSET(Данные!F$3,$G13,0)</f>
        <v>0.67</v>
      </c>
      <c r="M13" s="30">
        <f ca="1">OFFSET(Данные!G$3,$G13,0)</f>
        <v>-48</v>
      </c>
      <c r="N13" s="30">
        <f ca="1">OFFSET(Данные!H$3,$G13,0)</f>
        <v>514.29</v>
      </c>
    </row>
    <row r="14" spans="2:14" ht="12.75">
      <c r="B14" s="5">
        <f>Данные!B8</f>
        <v>5</v>
      </c>
      <c r="C14" s="5" t="str">
        <f>Данные!C8</f>
        <v>Продукт 5</v>
      </c>
      <c r="D14" s="5">
        <f ca="1">OFFSET(Данные!$C8,0,критерий_сортировки)</f>
        <v>130</v>
      </c>
      <c r="E14" s="30">
        <f t="shared" si="0"/>
        <v>130.000005</v>
      </c>
      <c r="F14" s="31">
        <f t="shared" si="1"/>
        <v>476.000075</v>
      </c>
      <c r="G14" s="31">
        <f t="shared" si="2"/>
        <v>75</v>
      </c>
      <c r="I14" s="5" t="str">
        <f ca="1">OFFSET(Данные!C$3,$G14,0)</f>
        <v>Продукт 75</v>
      </c>
      <c r="J14" s="30">
        <f ca="1">OFFSET(Данные!D$3,$G14,0)</f>
        <v>488</v>
      </c>
      <c r="K14" s="30">
        <f ca="1">OFFSET(Данные!E$3,$G14,0)</f>
        <v>476</v>
      </c>
      <c r="L14" s="6">
        <f ca="1">OFFSET(Данные!F$3,$G14,0)</f>
        <v>0.02</v>
      </c>
      <c r="M14" s="30">
        <f ca="1">OFFSET(Данные!G$3,$G14,0)</f>
        <v>-25</v>
      </c>
      <c r="N14" s="30">
        <f ca="1">OFFSET(Данные!H$3,$G14,0)</f>
        <v>958.79</v>
      </c>
    </row>
    <row r="15" spans="2:14" ht="12.75">
      <c r="B15" s="5">
        <f>Данные!B9</f>
        <v>6</v>
      </c>
      <c r="C15" s="5" t="str">
        <f>Данные!C9</f>
        <v>Продукт 6</v>
      </c>
      <c r="D15" s="5">
        <f ca="1">OFFSET(Данные!$C9,0,критерий_сортировки)</f>
        <v>181</v>
      </c>
      <c r="E15" s="30">
        <f t="shared" si="0"/>
        <v>181.000006</v>
      </c>
      <c r="F15" s="31">
        <f t="shared" si="1"/>
        <v>473.000091</v>
      </c>
      <c r="G15" s="31">
        <f t="shared" si="2"/>
        <v>91</v>
      </c>
      <c r="I15" s="5" t="str">
        <f ca="1">OFFSET(Данные!C$3,$G15,0)</f>
        <v>Продукт 91</v>
      </c>
      <c r="J15" s="30">
        <f ca="1">OFFSET(Данные!D$3,$G15,0)</f>
        <v>1337</v>
      </c>
      <c r="K15" s="30">
        <f ca="1">OFFSET(Данные!E$3,$G15,0)</f>
        <v>473</v>
      </c>
      <c r="L15" s="6">
        <f ca="1">OFFSET(Данные!F$3,$G15,0)</f>
        <v>0.24</v>
      </c>
      <c r="M15" s="30">
        <f ca="1">OFFSET(Данные!G$3,$G15,0)</f>
        <v>-86</v>
      </c>
      <c r="N15" s="30">
        <f ca="1">OFFSET(Данные!H$3,$G15,0)</f>
        <v>711.8</v>
      </c>
    </row>
    <row r="16" spans="2:14" ht="12.75">
      <c r="B16" s="5">
        <f>Данные!B10</f>
        <v>7</v>
      </c>
      <c r="C16" s="5" t="str">
        <f>Данные!C10</f>
        <v>Продукт 7</v>
      </c>
      <c r="D16" s="5">
        <f ca="1">OFFSET(Данные!$C10,0,критерий_сортировки)</f>
        <v>319</v>
      </c>
      <c r="E16" s="30">
        <f t="shared" si="0"/>
        <v>319.000007</v>
      </c>
      <c r="F16" s="31">
        <f t="shared" si="1"/>
        <v>471.000088</v>
      </c>
      <c r="G16" s="31">
        <f t="shared" si="2"/>
        <v>88</v>
      </c>
      <c r="I16" s="5" t="str">
        <f ca="1">OFFSET(Данные!C$3,$G16,0)</f>
        <v>Продукт 88</v>
      </c>
      <c r="J16" s="30">
        <f ca="1">OFFSET(Данные!D$3,$G16,0)</f>
        <v>465</v>
      </c>
      <c r="K16" s="30">
        <f ca="1">OFFSET(Данные!E$3,$G16,0)</f>
        <v>471</v>
      </c>
      <c r="L16" s="6">
        <f ca="1">OFFSET(Данные!F$3,$G16,0)</f>
        <v>0.85</v>
      </c>
      <c r="M16" s="30">
        <f ca="1">OFFSET(Данные!G$3,$G16,0)</f>
        <v>-56</v>
      </c>
      <c r="N16" s="30">
        <f ca="1">OFFSET(Данные!H$3,$G16,0)</f>
        <v>970.51</v>
      </c>
    </row>
    <row r="17" spans="2:14" ht="12.75">
      <c r="B17" s="5">
        <f>Данные!B11</f>
        <v>8</v>
      </c>
      <c r="C17" s="5" t="str">
        <f>Данные!C11</f>
        <v>Продукт 8</v>
      </c>
      <c r="D17" s="5">
        <f ca="1">OFFSET(Данные!$C11,0,критерий_сортировки)</f>
        <v>16</v>
      </c>
      <c r="E17" s="30">
        <f t="shared" si="0"/>
        <v>16.000008</v>
      </c>
      <c r="F17" s="31">
        <f t="shared" si="1"/>
        <v>439.00003</v>
      </c>
      <c r="G17" s="31">
        <f t="shared" si="2"/>
        <v>30</v>
      </c>
      <c r="I17" s="5" t="str">
        <f ca="1">OFFSET(Данные!C$3,$G17,0)</f>
        <v>Продукт 30</v>
      </c>
      <c r="J17" s="30">
        <f ca="1">OFFSET(Данные!D$3,$G17,0)</f>
        <v>252</v>
      </c>
      <c r="K17" s="30">
        <f ca="1">OFFSET(Данные!E$3,$G17,0)</f>
        <v>439</v>
      </c>
      <c r="L17" s="6">
        <f ca="1">OFFSET(Данные!F$3,$G17,0)</f>
        <v>0.07</v>
      </c>
      <c r="M17" s="30">
        <f ca="1">OFFSET(Данные!G$3,$G17,0)</f>
        <v>-46</v>
      </c>
      <c r="N17" s="30">
        <f ca="1">OFFSET(Данные!H$3,$G17,0)</f>
        <v>0.33</v>
      </c>
    </row>
    <row r="18" spans="2:14" ht="12.75">
      <c r="B18" s="5">
        <f>Данные!B12</f>
        <v>9</v>
      </c>
      <c r="C18" s="5" t="str">
        <f>Данные!C12</f>
        <v>Продукт 9</v>
      </c>
      <c r="D18" s="5">
        <f ca="1">OFFSET(Данные!$C12,0,критерий_сортировки)</f>
        <v>486</v>
      </c>
      <c r="E18" s="30">
        <f t="shared" si="0"/>
        <v>486.000009</v>
      </c>
      <c r="F18" s="31">
        <f t="shared" si="1"/>
        <v>430.000086</v>
      </c>
      <c r="G18" s="31">
        <f t="shared" si="2"/>
        <v>86</v>
      </c>
      <c r="I18" s="5" t="str">
        <f ca="1">OFFSET(Данные!C$3,$G18,0)</f>
        <v>Продукт 86</v>
      </c>
      <c r="J18" s="30">
        <f ca="1">OFFSET(Данные!D$3,$G18,0)</f>
        <v>232</v>
      </c>
      <c r="K18" s="30">
        <f ca="1">OFFSET(Данные!E$3,$G18,0)</f>
        <v>430</v>
      </c>
      <c r="L18" s="6">
        <f ca="1">OFFSET(Данные!F$3,$G18,0)</f>
        <v>0.71</v>
      </c>
      <c r="M18" s="30">
        <f ca="1">OFFSET(Данные!G$3,$G18,0)</f>
        <v>67</v>
      </c>
      <c r="N18" s="30">
        <f ca="1">OFFSET(Данные!H$3,$G18,0)</f>
        <v>275.58</v>
      </c>
    </row>
    <row r="19" spans="2:14" ht="12.75">
      <c r="B19" s="5">
        <f>Данные!B13</f>
        <v>10</v>
      </c>
      <c r="C19" s="5" t="str">
        <f>Данные!C13</f>
        <v>Продукт 10</v>
      </c>
      <c r="D19" s="5">
        <f ca="1">OFFSET(Данные!$C13,0,критерий_сортировки)</f>
        <v>259</v>
      </c>
      <c r="E19" s="30">
        <f t="shared" si="0"/>
        <v>259.00001</v>
      </c>
      <c r="F19" s="31">
        <f t="shared" si="1"/>
        <v>429.000063</v>
      </c>
      <c r="G19" s="31">
        <f t="shared" si="2"/>
        <v>63</v>
      </c>
      <c r="I19" s="5" t="str">
        <f ca="1">OFFSET(Данные!C$3,$G19,0)</f>
        <v>Продукт 63</v>
      </c>
      <c r="J19" s="30">
        <f ca="1">OFFSET(Данные!D$3,$G19,0)</f>
        <v>611</v>
      </c>
      <c r="K19" s="30">
        <f ca="1">OFFSET(Данные!E$3,$G19,0)</f>
        <v>429</v>
      </c>
      <c r="L19" s="6">
        <f ca="1">OFFSET(Данные!F$3,$G19,0)</f>
        <v>0.35</v>
      </c>
      <c r="M19" s="30">
        <f ca="1">OFFSET(Данные!G$3,$G19,0)</f>
        <v>28</v>
      </c>
      <c r="N19" s="30">
        <f ca="1">OFFSET(Данные!H$3,$G19,0)</f>
        <v>166.92</v>
      </c>
    </row>
    <row r="20" spans="2:14" ht="12.75">
      <c r="B20" s="5">
        <f>Данные!B14</f>
        <v>11</v>
      </c>
      <c r="C20" s="5" t="str">
        <f>Данные!C14</f>
        <v>Продукт 11</v>
      </c>
      <c r="D20" s="5">
        <f ca="1">OFFSET(Данные!$C14,0,критерий_сортировки)</f>
        <v>299</v>
      </c>
      <c r="E20" s="30">
        <f t="shared" si="0"/>
        <v>299.000011</v>
      </c>
      <c r="F20" s="31">
        <f t="shared" si="1"/>
        <v>423.000094</v>
      </c>
      <c r="G20" s="31">
        <f t="shared" si="2"/>
        <v>94</v>
      </c>
      <c r="I20" s="5" t="str">
        <f ca="1">OFFSET(Данные!C$3,$G20,0)</f>
        <v>Продукт 94</v>
      </c>
      <c r="J20" s="30">
        <f ca="1">OFFSET(Данные!D$3,$G20,0)</f>
        <v>1355</v>
      </c>
      <c r="K20" s="30">
        <f ca="1">OFFSET(Данные!E$3,$G20,0)</f>
        <v>423</v>
      </c>
      <c r="L20" s="6">
        <f ca="1">OFFSET(Данные!F$3,$G20,0)</f>
        <v>0.63</v>
      </c>
      <c r="M20" s="30">
        <f ca="1">OFFSET(Данные!G$3,$G20,0)</f>
        <v>23</v>
      </c>
      <c r="N20" s="30">
        <f ca="1">OFFSET(Данные!H$3,$G20,0)</f>
        <v>482.87</v>
      </c>
    </row>
    <row r="21" spans="2:14" ht="12.75">
      <c r="B21" s="5">
        <f>Данные!B15</f>
        <v>12</v>
      </c>
      <c r="C21" s="5" t="str">
        <f>Данные!C15</f>
        <v>Продукт 12</v>
      </c>
      <c r="D21" s="5">
        <f ca="1">OFFSET(Данные!$C15,0,критерий_сортировки)</f>
        <v>124</v>
      </c>
      <c r="E21" s="30">
        <f t="shared" si="0"/>
        <v>124.000012</v>
      </c>
      <c r="F21" s="31">
        <f t="shared" si="1"/>
        <v>417.000014</v>
      </c>
      <c r="G21" s="31">
        <f t="shared" si="2"/>
        <v>14</v>
      </c>
      <c r="I21" s="5" t="str">
        <f ca="1">OFFSET(Данные!C$3,$G21,0)</f>
        <v>Продукт 14</v>
      </c>
      <c r="J21" s="30">
        <f ca="1">OFFSET(Данные!D$3,$G21,0)</f>
        <v>682</v>
      </c>
      <c r="K21" s="30">
        <f ca="1">OFFSET(Данные!E$3,$G21,0)</f>
        <v>417</v>
      </c>
      <c r="L21" s="6">
        <f ca="1">OFFSET(Данные!F$3,$G21,0)</f>
        <v>0.41</v>
      </c>
      <c r="M21" s="30">
        <f ca="1">OFFSET(Данные!G$3,$G21,0)</f>
        <v>94</v>
      </c>
      <c r="N21" s="30">
        <f ca="1">OFFSET(Данные!H$3,$G21,0)</f>
        <v>404.07</v>
      </c>
    </row>
    <row r="22" spans="2:14" ht="12.75">
      <c r="B22" s="5">
        <f>Данные!B16</f>
        <v>13</v>
      </c>
      <c r="C22" s="5" t="str">
        <f>Данные!C16</f>
        <v>Продукт 13</v>
      </c>
      <c r="D22" s="5">
        <f ca="1">OFFSET(Данные!$C16,0,критерий_сортировки)</f>
        <v>489</v>
      </c>
      <c r="E22" s="30">
        <f t="shared" si="0"/>
        <v>489.000013</v>
      </c>
      <c r="F22" s="31">
        <f t="shared" si="1"/>
        <v>405.00005</v>
      </c>
      <c r="G22" s="31">
        <f t="shared" si="2"/>
        <v>50</v>
      </c>
      <c r="I22" s="5" t="str">
        <f ca="1">OFFSET(Данные!C$3,$G22,0)</f>
        <v>Продукт 50</v>
      </c>
      <c r="J22" s="30">
        <f ca="1">OFFSET(Данные!D$3,$G22,0)</f>
        <v>394</v>
      </c>
      <c r="K22" s="30">
        <f ca="1">OFFSET(Данные!E$3,$G22,0)</f>
        <v>405</v>
      </c>
      <c r="L22" s="6">
        <f ca="1">OFFSET(Данные!F$3,$G22,0)</f>
        <v>0.1</v>
      </c>
      <c r="M22" s="30">
        <f ca="1">OFFSET(Данные!G$3,$G22,0)</f>
        <v>-27</v>
      </c>
      <c r="N22" s="30">
        <f ca="1">OFFSET(Данные!H$3,$G22,0)</f>
        <v>516.88</v>
      </c>
    </row>
    <row r="23" spans="2:14" ht="12.75">
      <c r="B23" s="5">
        <f>Данные!B17</f>
        <v>14</v>
      </c>
      <c r="C23" s="5" t="str">
        <f>Данные!C17</f>
        <v>Продукт 14</v>
      </c>
      <c r="D23" s="5">
        <f ca="1">OFFSET(Данные!$C17,0,критерий_сортировки)</f>
        <v>417</v>
      </c>
      <c r="E23" s="30">
        <f t="shared" si="0"/>
        <v>417.000014</v>
      </c>
      <c r="F23" s="31">
        <f t="shared" si="1"/>
        <v>398.000044</v>
      </c>
      <c r="G23" s="31">
        <f t="shared" si="2"/>
        <v>44</v>
      </c>
      <c r="I23" s="5" t="str">
        <f ca="1">OFFSET(Данные!C$3,$G23,0)</f>
        <v>Продукт 44</v>
      </c>
      <c r="J23" s="30">
        <f ca="1">OFFSET(Данные!D$3,$G23,0)</f>
        <v>419</v>
      </c>
      <c r="K23" s="30">
        <f ca="1">OFFSET(Данные!E$3,$G23,0)</f>
        <v>398</v>
      </c>
      <c r="L23" s="6">
        <f ca="1">OFFSET(Данные!F$3,$G23,0)</f>
        <v>0.51</v>
      </c>
      <c r="M23" s="30">
        <f ca="1">OFFSET(Данные!G$3,$G23,0)</f>
        <v>64</v>
      </c>
      <c r="N23" s="30">
        <f ca="1">OFFSET(Данные!H$3,$G23,0)</f>
        <v>153.76</v>
      </c>
    </row>
    <row r="24" spans="2:14" ht="12.75">
      <c r="B24" s="5">
        <f>Данные!B18</f>
        <v>15</v>
      </c>
      <c r="C24" s="5" t="str">
        <f>Данные!C18</f>
        <v>Продукт 15</v>
      </c>
      <c r="D24" s="5">
        <f ca="1">OFFSET(Данные!$C18,0,критерий_сортировки)</f>
        <v>77</v>
      </c>
      <c r="E24" s="30">
        <f t="shared" si="0"/>
        <v>77.000015</v>
      </c>
      <c r="F24" s="31">
        <f t="shared" si="1"/>
        <v>398.000019</v>
      </c>
      <c r="G24" s="31">
        <f t="shared" si="2"/>
        <v>19</v>
      </c>
      <c r="I24" s="5" t="str">
        <f ca="1">OFFSET(Данные!C$3,$G24,0)</f>
        <v>Продукт 19</v>
      </c>
      <c r="J24" s="30">
        <f ca="1">OFFSET(Данные!D$3,$G24,0)</f>
        <v>1350</v>
      </c>
      <c r="K24" s="30">
        <f ca="1">OFFSET(Данные!E$3,$G24,0)</f>
        <v>398</v>
      </c>
      <c r="L24" s="6">
        <f ca="1">OFFSET(Данные!F$3,$G24,0)</f>
        <v>0.68</v>
      </c>
      <c r="M24" s="30">
        <f ca="1">OFFSET(Данные!G$3,$G24,0)</f>
        <v>-74</v>
      </c>
      <c r="N24" s="30">
        <f ca="1">OFFSET(Данные!H$3,$G24,0)</f>
        <v>411.09</v>
      </c>
    </row>
    <row r="25" spans="2:14" ht="12.75">
      <c r="B25" s="5">
        <f>Данные!B19</f>
        <v>16</v>
      </c>
      <c r="C25" s="5" t="str">
        <f>Данные!C19</f>
        <v>Продукт 16</v>
      </c>
      <c r="D25" s="5">
        <f ca="1">OFFSET(Данные!$C19,0,критерий_сортировки)</f>
        <v>267</v>
      </c>
      <c r="E25" s="30">
        <f t="shared" si="0"/>
        <v>267.000016</v>
      </c>
      <c r="F25" s="31">
        <f t="shared" si="1"/>
        <v>396.000057</v>
      </c>
      <c r="G25" s="31">
        <f t="shared" si="2"/>
        <v>57</v>
      </c>
      <c r="I25" s="5" t="str">
        <f ca="1">OFFSET(Данные!C$3,$G25,0)</f>
        <v>Продукт 57</v>
      </c>
      <c r="J25" s="30">
        <f ca="1">OFFSET(Данные!D$3,$G25,0)</f>
        <v>445</v>
      </c>
      <c r="K25" s="30">
        <f ca="1">OFFSET(Данные!E$3,$G25,0)</f>
        <v>396</v>
      </c>
      <c r="L25" s="6">
        <f ca="1">OFFSET(Данные!F$3,$G25,0)</f>
        <v>0.56</v>
      </c>
      <c r="M25" s="30">
        <f ca="1">OFFSET(Данные!G$3,$G25,0)</f>
        <v>34</v>
      </c>
      <c r="N25" s="30">
        <f ca="1">OFFSET(Данные!H$3,$G25,0)</f>
        <v>369.97</v>
      </c>
    </row>
    <row r="26" spans="2:14" ht="12.75">
      <c r="B26" s="5">
        <f>Данные!B20</f>
        <v>17</v>
      </c>
      <c r="C26" s="5" t="str">
        <f>Данные!C20</f>
        <v>Продукт 17</v>
      </c>
      <c r="D26" s="5">
        <f ca="1">OFFSET(Данные!$C20,0,критерий_сортировки)</f>
        <v>172</v>
      </c>
      <c r="E26" s="30">
        <f t="shared" si="0"/>
        <v>172.000017</v>
      </c>
      <c r="F26" s="31">
        <f t="shared" si="1"/>
        <v>393.000097</v>
      </c>
      <c r="G26" s="31">
        <f t="shared" si="2"/>
        <v>97</v>
      </c>
      <c r="I26" s="5" t="str">
        <f ca="1">OFFSET(Данные!C$3,$G26,0)</f>
        <v>Продукт 97</v>
      </c>
      <c r="J26" s="30">
        <f ca="1">OFFSET(Данные!D$3,$G26,0)</f>
        <v>638</v>
      </c>
      <c r="K26" s="30">
        <f ca="1">OFFSET(Данные!E$3,$G26,0)</f>
        <v>393</v>
      </c>
      <c r="L26" s="6">
        <f ca="1">OFFSET(Данные!F$3,$G26,0)</f>
        <v>0.65</v>
      </c>
      <c r="M26" s="30">
        <f ca="1">OFFSET(Данные!G$3,$G26,0)</f>
        <v>-24</v>
      </c>
      <c r="N26" s="30">
        <f ca="1">OFFSET(Данные!H$3,$G26,0)</f>
        <v>944.86</v>
      </c>
    </row>
    <row r="27" spans="2:14" ht="12.75">
      <c r="B27" s="5">
        <f>Данные!B21</f>
        <v>18</v>
      </c>
      <c r="C27" s="5" t="str">
        <f>Данные!C21</f>
        <v>Продукт 18</v>
      </c>
      <c r="D27" s="5">
        <f ca="1">OFFSET(Данные!$C21,0,критерий_сортировки)</f>
        <v>227</v>
      </c>
      <c r="E27" s="30">
        <f t="shared" si="0"/>
        <v>227.000018</v>
      </c>
      <c r="F27" s="31">
        <f t="shared" si="1"/>
        <v>392.000069</v>
      </c>
      <c r="G27" s="31">
        <f t="shared" si="2"/>
        <v>69</v>
      </c>
      <c r="I27" s="5" t="str">
        <f ca="1">OFFSET(Данные!C$3,$G27,0)</f>
        <v>Продукт 69</v>
      </c>
      <c r="J27" s="30">
        <f ca="1">OFFSET(Данные!D$3,$G27,0)</f>
        <v>187</v>
      </c>
      <c r="K27" s="30">
        <f ca="1">OFFSET(Данные!E$3,$G27,0)</f>
        <v>392</v>
      </c>
      <c r="L27" s="6">
        <f ca="1">OFFSET(Данные!F$3,$G27,0)</f>
        <v>0.98</v>
      </c>
      <c r="M27" s="30">
        <f ca="1">OFFSET(Данные!G$3,$G27,0)</f>
        <v>85</v>
      </c>
      <c r="N27" s="30">
        <f ca="1">OFFSET(Данные!H$3,$G27,0)</f>
        <v>609.45</v>
      </c>
    </row>
    <row r="28" spans="2:14" ht="12.75">
      <c r="B28" s="5">
        <f>Данные!B22</f>
        <v>19</v>
      </c>
      <c r="C28" s="5" t="str">
        <f>Данные!C22</f>
        <v>Продукт 19</v>
      </c>
      <c r="D28" s="5">
        <f ca="1">OFFSET(Данные!$C22,0,критерий_сортировки)</f>
        <v>398</v>
      </c>
      <c r="E28" s="30">
        <f t="shared" si="0"/>
        <v>398.000019</v>
      </c>
      <c r="F28" s="31">
        <f t="shared" si="1"/>
        <v>388.000004</v>
      </c>
      <c r="G28" s="31">
        <f t="shared" si="2"/>
        <v>4</v>
      </c>
      <c r="I28" s="5" t="str">
        <f ca="1">OFFSET(Данные!C$3,$G28,0)</f>
        <v>Продукт 4</v>
      </c>
      <c r="J28" s="30">
        <f ca="1">OFFSET(Данные!D$3,$G28,0)</f>
        <v>366</v>
      </c>
      <c r="K28" s="30">
        <f ca="1">OFFSET(Данные!E$3,$G28,0)</f>
        <v>388</v>
      </c>
      <c r="L28" s="6">
        <f ca="1">OFFSET(Данные!F$3,$G28,0)</f>
        <v>0.35</v>
      </c>
      <c r="M28" s="30">
        <f ca="1">OFFSET(Данные!G$3,$G28,0)</f>
        <v>47</v>
      </c>
      <c r="N28" s="30">
        <f ca="1">OFFSET(Данные!H$3,$G28,0)</f>
        <v>367.9</v>
      </c>
    </row>
    <row r="29" spans="2:14" ht="12.75">
      <c r="B29" s="5">
        <f>Данные!B23</f>
        <v>20</v>
      </c>
      <c r="C29" s="5" t="str">
        <f>Данные!C23</f>
        <v>Продукт 20</v>
      </c>
      <c r="D29" s="5">
        <f ca="1">OFFSET(Данные!$C23,0,критерий_сортировки)</f>
        <v>168</v>
      </c>
      <c r="E29" s="30">
        <f t="shared" si="0"/>
        <v>168.00002</v>
      </c>
      <c r="F29" s="31">
        <f t="shared" si="1"/>
        <v>385.000033</v>
      </c>
      <c r="G29" s="31">
        <f t="shared" si="2"/>
        <v>33</v>
      </c>
      <c r="I29" s="5" t="str">
        <f ca="1">OFFSET(Данные!C$3,$G29,0)</f>
        <v>Продукт 33</v>
      </c>
      <c r="J29" s="30">
        <f ca="1">OFFSET(Данные!D$3,$G29,0)</f>
        <v>1330</v>
      </c>
      <c r="K29" s="30">
        <f ca="1">OFFSET(Данные!E$3,$G29,0)</f>
        <v>385</v>
      </c>
      <c r="L29" s="6">
        <f ca="1">OFFSET(Данные!F$3,$G29,0)</f>
        <v>0.25</v>
      </c>
      <c r="M29" s="30">
        <f ca="1">OFFSET(Данные!G$3,$G29,0)</f>
        <v>78</v>
      </c>
      <c r="N29" s="30">
        <f ca="1">OFFSET(Данные!H$3,$G29,0)</f>
        <v>117.46</v>
      </c>
    </row>
    <row r="30" spans="2:14" ht="12.75">
      <c r="B30" s="5">
        <f>Данные!B24</f>
        <v>21</v>
      </c>
      <c r="C30" s="5" t="str">
        <f>Данные!C24</f>
        <v>Продукт 21</v>
      </c>
      <c r="D30" s="5">
        <f ca="1">OFFSET(Данные!$C24,0,критерий_сортировки)</f>
        <v>264</v>
      </c>
      <c r="E30" s="30">
        <f t="shared" si="0"/>
        <v>264.000021</v>
      </c>
      <c r="F30" s="31">
        <f t="shared" si="1"/>
        <v>380.000089</v>
      </c>
      <c r="G30" s="31">
        <f t="shared" si="2"/>
        <v>89</v>
      </c>
      <c r="I30" s="5" t="str">
        <f ca="1">OFFSET(Данные!C$3,$G30,0)</f>
        <v>Продукт 89</v>
      </c>
      <c r="J30" s="30">
        <f ca="1">OFFSET(Данные!D$3,$G30,0)</f>
        <v>1100</v>
      </c>
      <c r="K30" s="30">
        <f ca="1">OFFSET(Данные!E$3,$G30,0)</f>
        <v>380</v>
      </c>
      <c r="L30" s="6">
        <f ca="1">OFFSET(Данные!F$3,$G30,0)</f>
        <v>0.75</v>
      </c>
      <c r="M30" s="30">
        <f ca="1">OFFSET(Данные!G$3,$G30,0)</f>
        <v>-82</v>
      </c>
      <c r="N30" s="30">
        <f ca="1">OFFSET(Данные!H$3,$G30,0)</f>
        <v>228.92</v>
      </c>
    </row>
    <row r="31" spans="2:14" ht="12.75">
      <c r="B31" s="5">
        <f>Данные!B25</f>
        <v>22</v>
      </c>
      <c r="C31" s="5" t="str">
        <f>Данные!C25</f>
        <v>Продукт 22</v>
      </c>
      <c r="D31" s="5">
        <f ca="1">OFFSET(Данные!$C25,0,критерий_сортировки)</f>
        <v>199</v>
      </c>
      <c r="E31" s="30">
        <f t="shared" si="0"/>
        <v>199.000022</v>
      </c>
      <c r="F31" s="31">
        <f t="shared" si="1"/>
        <v>380.000041</v>
      </c>
      <c r="G31" s="31">
        <f t="shared" si="2"/>
        <v>41</v>
      </c>
      <c r="I31" s="5" t="str">
        <f ca="1">OFFSET(Данные!C$3,$G31,0)</f>
        <v>Продукт 41</v>
      </c>
      <c r="J31" s="30">
        <f ca="1">OFFSET(Данные!D$3,$G31,0)</f>
        <v>767</v>
      </c>
      <c r="K31" s="30">
        <f ca="1">OFFSET(Данные!E$3,$G31,0)</f>
        <v>380</v>
      </c>
      <c r="L31" s="6">
        <f ca="1">OFFSET(Данные!F$3,$G31,0)</f>
        <v>0.86</v>
      </c>
      <c r="M31" s="30">
        <f ca="1">OFFSET(Данные!G$3,$G31,0)</f>
        <v>-37</v>
      </c>
      <c r="N31" s="30">
        <f ca="1">OFFSET(Данные!H$3,$G31,0)</f>
        <v>517.96</v>
      </c>
    </row>
    <row r="32" spans="2:14" ht="12.75">
      <c r="B32" s="5">
        <f>Данные!B26</f>
        <v>23</v>
      </c>
      <c r="C32" s="5" t="str">
        <f>Данные!C26</f>
        <v>Продукт 23</v>
      </c>
      <c r="D32" s="5">
        <f ca="1">OFFSET(Данные!$C26,0,критерий_сортировки)</f>
        <v>116</v>
      </c>
      <c r="E32" s="30">
        <f t="shared" si="0"/>
        <v>116.000023</v>
      </c>
      <c r="F32" s="31">
        <f t="shared" si="1"/>
        <v>379.00009</v>
      </c>
      <c r="G32" s="31">
        <f t="shared" si="2"/>
        <v>90</v>
      </c>
      <c r="I32" s="5" t="str">
        <f ca="1">OFFSET(Данные!C$3,$G32,0)</f>
        <v>Продукт 90</v>
      </c>
      <c r="J32" s="30">
        <f ca="1">OFFSET(Данные!D$3,$G32,0)</f>
        <v>386</v>
      </c>
      <c r="K32" s="30">
        <f ca="1">OFFSET(Данные!E$3,$G32,0)</f>
        <v>379</v>
      </c>
      <c r="L32" s="6">
        <f ca="1">OFFSET(Данные!F$3,$G32,0)</f>
        <v>0.21</v>
      </c>
      <c r="M32" s="30">
        <f ca="1">OFFSET(Данные!G$3,$G32,0)</f>
        <v>16</v>
      </c>
      <c r="N32" s="30">
        <f ca="1">OFFSET(Данные!H$3,$G32,0)</f>
        <v>22.38</v>
      </c>
    </row>
    <row r="33" spans="2:14" ht="12.75">
      <c r="B33" s="5">
        <f>Данные!B27</f>
        <v>24</v>
      </c>
      <c r="C33" s="5" t="str">
        <f>Данные!C27</f>
        <v>Продукт 24</v>
      </c>
      <c r="D33" s="5">
        <f ca="1">OFFSET(Данные!$C27,0,критерий_сортировки)</f>
        <v>176</v>
      </c>
      <c r="E33" s="30">
        <f t="shared" si="0"/>
        <v>176.000024</v>
      </c>
      <c r="F33" s="31">
        <f t="shared" si="1"/>
        <v>379.000025</v>
      </c>
      <c r="G33" s="31">
        <f t="shared" si="2"/>
        <v>25</v>
      </c>
      <c r="I33" s="5" t="str">
        <f ca="1">OFFSET(Данные!C$3,$G33,0)</f>
        <v>Продукт 25</v>
      </c>
      <c r="J33" s="30">
        <f ca="1">OFFSET(Данные!D$3,$G33,0)</f>
        <v>1339</v>
      </c>
      <c r="K33" s="30">
        <f ca="1">OFFSET(Данные!E$3,$G33,0)</f>
        <v>379</v>
      </c>
      <c r="L33" s="6">
        <f ca="1">OFFSET(Данные!F$3,$G33,0)</f>
        <v>0.98</v>
      </c>
      <c r="M33" s="30">
        <f ca="1">OFFSET(Данные!G$3,$G33,0)</f>
        <v>-71</v>
      </c>
      <c r="N33" s="30">
        <f ca="1">OFFSET(Данные!H$3,$G33,0)</f>
        <v>336.15</v>
      </c>
    </row>
    <row r="34" spans="2:14" ht="12.75">
      <c r="B34" s="5">
        <f>Данные!B28</f>
        <v>25</v>
      </c>
      <c r="C34" s="5" t="str">
        <f>Данные!C28</f>
        <v>Продукт 25</v>
      </c>
      <c r="D34" s="5">
        <f ca="1">OFFSET(Данные!$C28,0,критерий_сортировки)</f>
        <v>379</v>
      </c>
      <c r="E34" s="30">
        <f t="shared" si="0"/>
        <v>379.000025</v>
      </c>
      <c r="F34" s="31">
        <f t="shared" si="1"/>
        <v>372.000077</v>
      </c>
      <c r="G34" s="31">
        <f t="shared" si="2"/>
        <v>77</v>
      </c>
      <c r="I34" s="5" t="str">
        <f ca="1">OFFSET(Данные!C$3,$G34,0)</f>
        <v>Продукт 77</v>
      </c>
      <c r="J34" s="30">
        <f ca="1">OFFSET(Данные!D$3,$G34,0)</f>
        <v>576</v>
      </c>
      <c r="K34" s="30">
        <f ca="1">OFFSET(Данные!E$3,$G34,0)</f>
        <v>372</v>
      </c>
      <c r="L34" s="6">
        <f ca="1">OFFSET(Данные!F$3,$G34,0)</f>
        <v>0.37</v>
      </c>
      <c r="M34" s="30">
        <f ca="1">OFFSET(Данные!G$3,$G34,0)</f>
        <v>64</v>
      </c>
      <c r="N34" s="30">
        <f ca="1">OFFSET(Данные!H$3,$G34,0)</f>
        <v>239.9</v>
      </c>
    </row>
    <row r="35" spans="2:14" ht="12.75">
      <c r="B35" s="5">
        <f>Данные!B29</f>
        <v>26</v>
      </c>
      <c r="C35" s="5" t="str">
        <f>Данные!C29</f>
        <v>Продукт 26</v>
      </c>
      <c r="D35" s="5">
        <f ca="1">OFFSET(Данные!$C29,0,критерий_сортировки)</f>
        <v>206</v>
      </c>
      <c r="E35" s="30">
        <f t="shared" si="0"/>
        <v>206.000026</v>
      </c>
      <c r="F35" s="31">
        <f t="shared" si="1"/>
        <v>352.000046</v>
      </c>
      <c r="G35" s="31">
        <f t="shared" si="2"/>
        <v>46</v>
      </c>
      <c r="I35" s="5" t="str">
        <f ca="1">OFFSET(Данные!C$3,$G35,0)</f>
        <v>Продукт 46</v>
      </c>
      <c r="J35" s="30">
        <f ca="1">OFFSET(Данные!D$3,$G35,0)</f>
        <v>673</v>
      </c>
      <c r="K35" s="30">
        <f ca="1">OFFSET(Данные!E$3,$G35,0)</f>
        <v>352</v>
      </c>
      <c r="L35" s="6">
        <f ca="1">OFFSET(Данные!F$3,$G35,0)</f>
        <v>0.11</v>
      </c>
      <c r="M35" s="30">
        <f ca="1">OFFSET(Данные!G$3,$G35,0)</f>
        <v>72</v>
      </c>
      <c r="N35" s="30">
        <f ca="1">OFFSET(Данные!H$3,$G35,0)</f>
        <v>568.95</v>
      </c>
    </row>
    <row r="36" spans="2:14" ht="12.75">
      <c r="B36" s="5">
        <f>Данные!B30</f>
        <v>27</v>
      </c>
      <c r="C36" s="5" t="str">
        <f>Данные!C30</f>
        <v>Продукт 27</v>
      </c>
      <c r="D36" s="5">
        <f ca="1">OFFSET(Данные!$C30,0,критерий_сортировки)</f>
        <v>250</v>
      </c>
      <c r="E36" s="30">
        <f t="shared" si="0"/>
        <v>250.000027</v>
      </c>
      <c r="F36" s="31">
        <f t="shared" si="1"/>
        <v>347.000084</v>
      </c>
      <c r="G36" s="31">
        <f t="shared" si="2"/>
        <v>84</v>
      </c>
      <c r="I36" s="5" t="str">
        <f ca="1">OFFSET(Данные!C$3,$G36,0)</f>
        <v>Продукт 84</v>
      </c>
      <c r="J36" s="30">
        <f ca="1">OFFSET(Данные!D$3,$G36,0)</f>
        <v>1136</v>
      </c>
      <c r="K36" s="30">
        <f ca="1">OFFSET(Данные!E$3,$G36,0)</f>
        <v>347</v>
      </c>
      <c r="L36" s="6">
        <f ca="1">OFFSET(Данные!F$3,$G36,0)</f>
        <v>0.6</v>
      </c>
      <c r="M36" s="30">
        <f ca="1">OFFSET(Данные!G$3,$G36,0)</f>
        <v>-4</v>
      </c>
      <c r="N36" s="30">
        <f ca="1">OFFSET(Данные!H$3,$G36,0)</f>
        <v>999.49</v>
      </c>
    </row>
    <row r="37" spans="2:14" ht="12.75">
      <c r="B37" s="5">
        <f>Данные!B31</f>
        <v>28</v>
      </c>
      <c r="C37" s="5" t="str">
        <f>Данные!C31</f>
        <v>Продукт 28</v>
      </c>
      <c r="D37" s="5">
        <f ca="1">OFFSET(Данные!$C31,0,критерий_сортировки)</f>
        <v>57</v>
      </c>
      <c r="E37" s="30">
        <f t="shared" si="0"/>
        <v>57.000028</v>
      </c>
      <c r="F37" s="31">
        <f t="shared" si="1"/>
        <v>347.000039</v>
      </c>
      <c r="G37" s="31">
        <f t="shared" si="2"/>
        <v>39</v>
      </c>
      <c r="I37" s="5" t="str">
        <f ca="1">OFFSET(Данные!C$3,$G37,0)</f>
        <v>Продукт 39</v>
      </c>
      <c r="J37" s="30">
        <f ca="1">OFFSET(Данные!D$3,$G37,0)</f>
        <v>1403</v>
      </c>
      <c r="K37" s="30">
        <f ca="1">OFFSET(Данные!E$3,$G37,0)</f>
        <v>347</v>
      </c>
      <c r="L37" s="6">
        <f ca="1">OFFSET(Данные!F$3,$G37,0)</f>
        <v>0.61</v>
      </c>
      <c r="M37" s="30">
        <f ca="1">OFFSET(Данные!G$3,$G37,0)</f>
        <v>-35</v>
      </c>
      <c r="N37" s="30">
        <f ca="1">OFFSET(Данные!H$3,$G37,0)</f>
        <v>206.15</v>
      </c>
    </row>
    <row r="38" spans="2:14" ht="12.75">
      <c r="B38" s="5">
        <f>Данные!B32</f>
        <v>29</v>
      </c>
      <c r="C38" s="5" t="str">
        <f>Данные!C32</f>
        <v>Продукт 29</v>
      </c>
      <c r="D38" s="5">
        <f ca="1">OFFSET(Данные!$C32,0,критерий_сортировки)</f>
        <v>116</v>
      </c>
      <c r="E38" s="30">
        <f t="shared" si="0"/>
        <v>116.000029</v>
      </c>
      <c r="F38" s="31">
        <f t="shared" si="1"/>
        <v>345.00007</v>
      </c>
      <c r="G38" s="31">
        <f t="shared" si="2"/>
        <v>70</v>
      </c>
      <c r="I38" s="5" t="str">
        <f ca="1">OFFSET(Данные!C$3,$G38,0)</f>
        <v>Продукт 70</v>
      </c>
      <c r="J38" s="30">
        <f ca="1">OFFSET(Данные!D$3,$G38,0)</f>
        <v>357</v>
      </c>
      <c r="K38" s="30">
        <f ca="1">OFFSET(Данные!E$3,$G38,0)</f>
        <v>345</v>
      </c>
      <c r="L38" s="6">
        <f ca="1">OFFSET(Данные!F$3,$G38,0)</f>
        <v>0.72</v>
      </c>
      <c r="M38" s="30">
        <f ca="1">OFFSET(Данные!G$3,$G38,0)</f>
        <v>85</v>
      </c>
      <c r="N38" s="30">
        <f ca="1">OFFSET(Данные!H$3,$G38,0)</f>
        <v>449</v>
      </c>
    </row>
    <row r="39" spans="2:14" ht="12.75">
      <c r="B39" s="5">
        <f>Данные!B33</f>
        <v>30</v>
      </c>
      <c r="C39" s="5" t="str">
        <f>Данные!C33</f>
        <v>Продукт 30</v>
      </c>
      <c r="D39" s="5">
        <f ca="1">OFFSET(Данные!$C33,0,критерий_сортировки)</f>
        <v>439</v>
      </c>
      <c r="E39" s="30">
        <f t="shared" si="0"/>
        <v>439.00003</v>
      </c>
      <c r="F39" s="31">
        <f t="shared" si="1"/>
        <v>343.000098</v>
      </c>
      <c r="G39" s="31">
        <f t="shared" si="2"/>
        <v>98</v>
      </c>
      <c r="I39" s="5" t="str">
        <f ca="1">OFFSET(Данные!C$3,$G39,0)</f>
        <v>Продукт 98</v>
      </c>
      <c r="J39" s="30">
        <f ca="1">OFFSET(Данные!D$3,$G39,0)</f>
        <v>885</v>
      </c>
      <c r="K39" s="30">
        <f ca="1">OFFSET(Данные!E$3,$G39,0)</f>
        <v>343</v>
      </c>
      <c r="L39" s="6">
        <f ca="1">OFFSET(Данные!F$3,$G39,0)</f>
        <v>0.35</v>
      </c>
      <c r="M39" s="30">
        <f ca="1">OFFSET(Данные!G$3,$G39,0)</f>
        <v>58</v>
      </c>
      <c r="N39" s="30">
        <f ca="1">OFFSET(Данные!H$3,$G39,0)</f>
        <v>676.41</v>
      </c>
    </row>
    <row r="40" spans="2:14" ht="12.75">
      <c r="B40" s="5">
        <f>Данные!B34</f>
        <v>31</v>
      </c>
      <c r="C40" s="5" t="str">
        <f>Данные!C34</f>
        <v>Продукт 31</v>
      </c>
      <c r="D40" s="5">
        <f ca="1">OFFSET(Данные!$C34,0,критерий_сортировки)</f>
        <v>64</v>
      </c>
      <c r="E40" s="30">
        <f t="shared" si="0"/>
        <v>64.000031</v>
      </c>
      <c r="F40" s="31">
        <f t="shared" si="1"/>
        <v>339.000056</v>
      </c>
      <c r="G40" s="31">
        <f t="shared" si="2"/>
        <v>56</v>
      </c>
      <c r="I40" s="5" t="str">
        <f ca="1">OFFSET(Данные!C$3,$G40,0)</f>
        <v>Продукт 56</v>
      </c>
      <c r="J40" s="30">
        <f ca="1">OFFSET(Данные!D$3,$G40,0)</f>
        <v>891</v>
      </c>
      <c r="K40" s="30">
        <f ca="1">OFFSET(Данные!E$3,$G40,0)</f>
        <v>339</v>
      </c>
      <c r="L40" s="6">
        <f ca="1">OFFSET(Данные!F$3,$G40,0)</f>
        <v>0.92</v>
      </c>
      <c r="M40" s="30">
        <f ca="1">OFFSET(Данные!G$3,$G40,0)</f>
        <v>-90</v>
      </c>
      <c r="N40" s="30">
        <f ca="1">OFFSET(Данные!H$3,$G40,0)</f>
        <v>514.92</v>
      </c>
    </row>
    <row r="41" spans="2:14" ht="12.75">
      <c r="B41" s="5">
        <f>Данные!B35</f>
        <v>32</v>
      </c>
      <c r="C41" s="5" t="str">
        <f>Данные!C35</f>
        <v>Продукт 32</v>
      </c>
      <c r="D41" s="5">
        <f ca="1">OFFSET(Данные!$C35,0,критерий_сортировки)</f>
        <v>12</v>
      </c>
      <c r="E41" s="30">
        <f t="shared" si="0"/>
        <v>12.000032</v>
      </c>
      <c r="F41" s="31">
        <f t="shared" si="1"/>
        <v>338.000054</v>
      </c>
      <c r="G41" s="31">
        <f t="shared" si="2"/>
        <v>54</v>
      </c>
      <c r="I41" s="5" t="str">
        <f ca="1">OFFSET(Данные!C$3,$G41,0)</f>
        <v>Продукт 54</v>
      </c>
      <c r="J41" s="30">
        <f ca="1">OFFSET(Данные!D$3,$G41,0)</f>
        <v>295</v>
      </c>
      <c r="K41" s="30">
        <f ca="1">OFFSET(Данные!E$3,$G41,0)</f>
        <v>338</v>
      </c>
      <c r="L41" s="6">
        <f ca="1">OFFSET(Данные!F$3,$G41,0)</f>
        <v>0.91</v>
      </c>
      <c r="M41" s="30">
        <f ca="1">OFFSET(Данные!G$3,$G41,0)</f>
        <v>86</v>
      </c>
      <c r="N41" s="30">
        <f ca="1">OFFSET(Данные!H$3,$G41,0)</f>
        <v>960.61</v>
      </c>
    </row>
    <row r="42" spans="2:14" ht="12.75">
      <c r="B42" s="5">
        <f>Данные!B36</f>
        <v>33</v>
      </c>
      <c r="C42" s="5" t="str">
        <f>Данные!C36</f>
        <v>Продукт 33</v>
      </c>
      <c r="D42" s="5">
        <f ca="1">OFFSET(Данные!$C36,0,критерий_сортировки)</f>
        <v>385</v>
      </c>
      <c r="E42" s="30">
        <f t="shared" si="0"/>
        <v>385.000033</v>
      </c>
      <c r="F42" s="31">
        <f t="shared" si="1"/>
        <v>319.000074</v>
      </c>
      <c r="G42" s="31">
        <f t="shared" si="2"/>
        <v>74</v>
      </c>
      <c r="I42" s="5" t="str">
        <f ca="1">OFFSET(Данные!C$3,$G42,0)</f>
        <v>Продукт 74</v>
      </c>
      <c r="J42" s="30">
        <f ca="1">OFFSET(Данные!D$3,$G42,0)</f>
        <v>781</v>
      </c>
      <c r="K42" s="30">
        <f ca="1">OFFSET(Данные!E$3,$G42,0)</f>
        <v>319</v>
      </c>
      <c r="L42" s="6">
        <f ca="1">OFFSET(Данные!F$3,$G42,0)</f>
        <v>0.82</v>
      </c>
      <c r="M42" s="30">
        <f ca="1">OFFSET(Данные!G$3,$G42,0)</f>
        <v>-74</v>
      </c>
      <c r="N42" s="30">
        <f ca="1">OFFSET(Данные!H$3,$G42,0)</f>
        <v>585.01</v>
      </c>
    </row>
    <row r="43" spans="2:14" ht="12.75">
      <c r="B43" s="5">
        <f>Данные!B37</f>
        <v>34</v>
      </c>
      <c r="C43" s="5" t="str">
        <f>Данные!C37</f>
        <v>Продукт 34</v>
      </c>
      <c r="D43" s="5">
        <f ca="1">OFFSET(Данные!$C37,0,критерий_сортировки)</f>
        <v>128</v>
      </c>
      <c r="E43" s="30">
        <f t="shared" si="0"/>
        <v>128.000034</v>
      </c>
      <c r="F43" s="31">
        <f t="shared" si="1"/>
        <v>319.000007</v>
      </c>
      <c r="G43" s="31">
        <f t="shared" si="2"/>
        <v>7</v>
      </c>
      <c r="I43" s="5" t="str">
        <f ca="1">OFFSET(Данные!C$3,$G43,0)</f>
        <v>Продукт 7</v>
      </c>
      <c r="J43" s="30">
        <f ca="1">OFFSET(Данные!D$3,$G43,0)</f>
        <v>1269</v>
      </c>
      <c r="K43" s="30">
        <f ca="1">OFFSET(Данные!E$3,$G43,0)</f>
        <v>319</v>
      </c>
      <c r="L43" s="6">
        <f ca="1">OFFSET(Данные!F$3,$G43,0)</f>
        <v>0.78</v>
      </c>
      <c r="M43" s="30">
        <f ca="1">OFFSET(Данные!G$3,$G43,0)</f>
        <v>24</v>
      </c>
      <c r="N43" s="30">
        <f ca="1">OFFSET(Данные!H$3,$G43,0)</f>
        <v>373.29</v>
      </c>
    </row>
    <row r="44" spans="2:14" ht="12.75">
      <c r="B44" s="5">
        <f>Данные!B38</f>
        <v>35</v>
      </c>
      <c r="C44" s="5" t="str">
        <f>Данные!C38</f>
        <v>Продукт 35</v>
      </c>
      <c r="D44" s="5">
        <f ca="1">OFFSET(Данные!$C38,0,критерий_сортировки)</f>
        <v>266</v>
      </c>
      <c r="E44" s="30">
        <f t="shared" si="0"/>
        <v>266.000035</v>
      </c>
      <c r="F44" s="31">
        <f t="shared" si="1"/>
        <v>318.000085</v>
      </c>
      <c r="G44" s="31">
        <f t="shared" si="2"/>
        <v>85</v>
      </c>
      <c r="I44" s="5" t="str">
        <f ca="1">OFFSET(Данные!C$3,$G44,0)</f>
        <v>Продукт 85</v>
      </c>
      <c r="J44" s="30">
        <f ca="1">OFFSET(Данные!D$3,$G44,0)</f>
        <v>1135</v>
      </c>
      <c r="K44" s="30">
        <f ca="1">OFFSET(Данные!E$3,$G44,0)</f>
        <v>318</v>
      </c>
      <c r="L44" s="6">
        <f ca="1">OFFSET(Данные!F$3,$G44,0)</f>
        <v>0.81</v>
      </c>
      <c r="M44" s="30">
        <f ca="1">OFFSET(Данные!G$3,$G44,0)</f>
        <v>-59</v>
      </c>
      <c r="N44" s="30">
        <f ca="1">OFFSET(Данные!H$3,$G44,0)</f>
        <v>715.53</v>
      </c>
    </row>
    <row r="45" spans="2:14" ht="12.75">
      <c r="B45" s="5">
        <f>Данные!B39</f>
        <v>36</v>
      </c>
      <c r="C45" s="5" t="str">
        <f>Данные!C39</f>
        <v>Продукт 36</v>
      </c>
      <c r="D45" s="5">
        <f ca="1">OFFSET(Данные!$C39,0,критерий_сортировки)</f>
        <v>302</v>
      </c>
      <c r="E45" s="30">
        <f t="shared" si="0"/>
        <v>302.000036</v>
      </c>
      <c r="F45" s="31">
        <f t="shared" si="1"/>
        <v>302.000036</v>
      </c>
      <c r="G45" s="31">
        <f t="shared" si="2"/>
        <v>36</v>
      </c>
      <c r="I45" s="5" t="str">
        <f ca="1">OFFSET(Данные!C$3,$G45,0)</f>
        <v>Продукт 36</v>
      </c>
      <c r="J45" s="30">
        <f ca="1">OFFSET(Данные!D$3,$G45,0)</f>
        <v>1407</v>
      </c>
      <c r="K45" s="30">
        <f ca="1">OFFSET(Данные!E$3,$G45,0)</f>
        <v>302</v>
      </c>
      <c r="L45" s="6">
        <f ca="1">OFFSET(Данные!F$3,$G45,0)</f>
        <v>0.02</v>
      </c>
      <c r="M45" s="30">
        <f ca="1">OFFSET(Данные!G$3,$G45,0)</f>
        <v>-50</v>
      </c>
      <c r="N45" s="30">
        <f ca="1">OFFSET(Данные!H$3,$G45,0)</f>
        <v>178.96</v>
      </c>
    </row>
    <row r="46" spans="2:14" ht="12.75">
      <c r="B46" s="5">
        <f>Данные!B40</f>
        <v>37</v>
      </c>
      <c r="C46" s="5" t="str">
        <f>Данные!C40</f>
        <v>Продукт 37</v>
      </c>
      <c r="D46" s="5">
        <f ca="1">OFFSET(Данные!$C40,0,критерий_сортировки)</f>
        <v>269</v>
      </c>
      <c r="E46" s="30">
        <f t="shared" si="0"/>
        <v>269.000037</v>
      </c>
      <c r="F46" s="31">
        <f t="shared" si="1"/>
        <v>301.000072</v>
      </c>
      <c r="G46" s="31">
        <f t="shared" si="2"/>
        <v>72</v>
      </c>
      <c r="I46" s="5" t="str">
        <f ca="1">OFFSET(Данные!C$3,$G46,0)</f>
        <v>Продукт 72</v>
      </c>
      <c r="J46" s="30">
        <f ca="1">OFFSET(Данные!D$3,$G46,0)</f>
        <v>793</v>
      </c>
      <c r="K46" s="30">
        <f ca="1">OFFSET(Данные!E$3,$G46,0)</f>
        <v>301</v>
      </c>
      <c r="L46" s="6">
        <f ca="1">OFFSET(Данные!F$3,$G46,0)</f>
        <v>0.81</v>
      </c>
      <c r="M46" s="30">
        <f ca="1">OFFSET(Данные!G$3,$G46,0)</f>
        <v>-78</v>
      </c>
      <c r="N46" s="30">
        <f ca="1">OFFSET(Данные!H$3,$G46,0)</f>
        <v>441.91</v>
      </c>
    </row>
    <row r="47" spans="2:14" ht="12.75">
      <c r="B47" s="5">
        <f>Данные!B41</f>
        <v>38</v>
      </c>
      <c r="C47" s="5" t="str">
        <f>Данные!C41</f>
        <v>Продукт 38</v>
      </c>
      <c r="D47" s="5">
        <f ca="1">OFFSET(Данные!$C41,0,критерий_сортировки)</f>
        <v>267</v>
      </c>
      <c r="E47" s="30">
        <f t="shared" si="0"/>
        <v>267.000038</v>
      </c>
      <c r="F47" s="31">
        <f t="shared" si="1"/>
        <v>299.00008</v>
      </c>
      <c r="G47" s="31">
        <f t="shared" si="2"/>
        <v>80</v>
      </c>
      <c r="I47" s="5" t="str">
        <f ca="1">OFFSET(Данные!C$3,$G47,0)</f>
        <v>Продукт 80</v>
      </c>
      <c r="J47" s="30">
        <f ca="1">OFFSET(Данные!D$3,$G47,0)</f>
        <v>447</v>
      </c>
      <c r="K47" s="30">
        <f ca="1">OFFSET(Данные!E$3,$G47,0)</f>
        <v>299</v>
      </c>
      <c r="L47" s="6">
        <f ca="1">OFFSET(Данные!F$3,$G47,0)</f>
        <v>0.72</v>
      </c>
      <c r="M47" s="30">
        <f ca="1">OFFSET(Данные!G$3,$G47,0)</f>
        <v>6</v>
      </c>
      <c r="N47" s="30">
        <f ca="1">OFFSET(Данные!H$3,$G47,0)</f>
        <v>759.99</v>
      </c>
    </row>
    <row r="48" spans="2:14" ht="12.75">
      <c r="B48" s="5">
        <f>Данные!B42</f>
        <v>39</v>
      </c>
      <c r="C48" s="5" t="str">
        <f>Данные!C42</f>
        <v>Продукт 39</v>
      </c>
      <c r="D48" s="5">
        <f ca="1">OFFSET(Данные!$C42,0,критерий_сортировки)</f>
        <v>347</v>
      </c>
      <c r="E48" s="30">
        <f t="shared" si="0"/>
        <v>347.000039</v>
      </c>
      <c r="F48" s="31">
        <f t="shared" si="1"/>
        <v>299.000011</v>
      </c>
      <c r="G48" s="31">
        <f t="shared" si="2"/>
        <v>11</v>
      </c>
      <c r="I48" s="5" t="str">
        <f ca="1">OFFSET(Данные!C$3,$G48,0)</f>
        <v>Продукт 11</v>
      </c>
      <c r="J48" s="30">
        <f ca="1">OFFSET(Данные!D$3,$G48,0)</f>
        <v>783</v>
      </c>
      <c r="K48" s="30">
        <f ca="1">OFFSET(Данные!E$3,$G48,0)</f>
        <v>299</v>
      </c>
      <c r="L48" s="6">
        <f ca="1">OFFSET(Данные!F$3,$G48,0)</f>
        <v>0.18</v>
      </c>
      <c r="M48" s="30">
        <f ca="1">OFFSET(Данные!G$3,$G48,0)</f>
        <v>-71</v>
      </c>
      <c r="N48" s="30">
        <f ca="1">OFFSET(Данные!H$3,$G48,0)</f>
        <v>649.79</v>
      </c>
    </row>
    <row r="49" spans="2:14" ht="12.75">
      <c r="B49" s="5">
        <f>Данные!B43</f>
        <v>40</v>
      </c>
      <c r="C49" s="5" t="str">
        <f>Данные!C43</f>
        <v>Продукт 40</v>
      </c>
      <c r="D49" s="5">
        <f ca="1">OFFSET(Данные!$C43,0,критерий_сортировки)</f>
        <v>65</v>
      </c>
      <c r="E49" s="30">
        <f t="shared" si="0"/>
        <v>65.00004</v>
      </c>
      <c r="F49" s="31">
        <f t="shared" si="1"/>
        <v>293.00006</v>
      </c>
      <c r="G49" s="31">
        <f t="shared" si="2"/>
        <v>60</v>
      </c>
      <c r="I49" s="5" t="str">
        <f ca="1">OFFSET(Данные!C$3,$G49,0)</f>
        <v>Продукт 60</v>
      </c>
      <c r="J49" s="30">
        <f ca="1">OFFSET(Данные!D$3,$G49,0)</f>
        <v>175</v>
      </c>
      <c r="K49" s="30">
        <f ca="1">OFFSET(Данные!E$3,$G49,0)</f>
        <v>293</v>
      </c>
      <c r="L49" s="6">
        <f ca="1">OFFSET(Данные!F$3,$G49,0)</f>
        <v>0.67</v>
      </c>
      <c r="M49" s="30">
        <f ca="1">OFFSET(Данные!G$3,$G49,0)</f>
        <v>90</v>
      </c>
      <c r="N49" s="30">
        <f ca="1">OFFSET(Данные!H$3,$G49,0)</f>
        <v>147.34</v>
      </c>
    </row>
    <row r="50" spans="2:14" ht="12.75">
      <c r="B50" s="5">
        <f>Данные!B44</f>
        <v>41</v>
      </c>
      <c r="C50" s="5" t="str">
        <f>Данные!C44</f>
        <v>Продукт 41</v>
      </c>
      <c r="D50" s="5">
        <f ca="1">OFFSET(Данные!$C44,0,критерий_сортировки)</f>
        <v>380</v>
      </c>
      <c r="E50" s="30">
        <f t="shared" si="0"/>
        <v>380.000041</v>
      </c>
      <c r="F50" s="31">
        <f t="shared" si="1"/>
        <v>289.000099</v>
      </c>
      <c r="G50" s="31">
        <f t="shared" si="2"/>
        <v>99</v>
      </c>
      <c r="I50" s="5" t="str">
        <f ca="1">OFFSET(Данные!C$3,$G50,0)</f>
        <v>Продукт 99</v>
      </c>
      <c r="J50" s="30">
        <f ca="1">OFFSET(Данные!D$3,$G50,0)</f>
        <v>1188</v>
      </c>
      <c r="K50" s="30">
        <f ca="1">OFFSET(Данные!E$3,$G50,0)</f>
        <v>289</v>
      </c>
      <c r="L50" s="6">
        <f ca="1">OFFSET(Данные!F$3,$G50,0)</f>
        <v>0.39</v>
      </c>
      <c r="M50" s="30">
        <f ca="1">OFFSET(Данные!G$3,$G50,0)</f>
        <v>-53</v>
      </c>
      <c r="N50" s="30">
        <f ca="1">OFFSET(Данные!H$3,$G50,0)</f>
        <v>996.63</v>
      </c>
    </row>
    <row r="51" spans="2:14" ht="12.75">
      <c r="B51" s="5">
        <f>Данные!B45</f>
        <v>42</v>
      </c>
      <c r="C51" s="5" t="str">
        <f>Данные!C45</f>
        <v>Продукт 42</v>
      </c>
      <c r="D51" s="5">
        <f ca="1">OFFSET(Данные!$C45,0,критерий_сортировки)</f>
        <v>261</v>
      </c>
      <c r="E51" s="30">
        <f t="shared" si="0"/>
        <v>261.000042</v>
      </c>
      <c r="F51" s="31">
        <f t="shared" si="1"/>
        <v>286.000058</v>
      </c>
      <c r="G51" s="31">
        <f t="shared" si="2"/>
        <v>58</v>
      </c>
      <c r="I51" s="5" t="str">
        <f ca="1">OFFSET(Данные!C$3,$G51,0)</f>
        <v>Продукт 58</v>
      </c>
      <c r="J51" s="30">
        <f ca="1">OFFSET(Данные!D$3,$G51,0)</f>
        <v>284</v>
      </c>
      <c r="K51" s="30">
        <f ca="1">OFFSET(Данные!E$3,$G51,0)</f>
        <v>286</v>
      </c>
      <c r="L51" s="6">
        <f ca="1">OFFSET(Данные!F$3,$G51,0)</f>
        <v>0.62</v>
      </c>
      <c r="M51" s="30">
        <f ca="1">OFFSET(Данные!G$3,$G51,0)</f>
        <v>-99</v>
      </c>
      <c r="N51" s="30">
        <f ca="1">OFFSET(Данные!H$3,$G51,0)</f>
        <v>574.32</v>
      </c>
    </row>
    <row r="52" spans="2:14" ht="12.75">
      <c r="B52" s="5">
        <f>Данные!B46</f>
        <v>43</v>
      </c>
      <c r="C52" s="5" t="str">
        <f>Данные!C46</f>
        <v>Продукт 43</v>
      </c>
      <c r="D52" s="5">
        <f ca="1">OFFSET(Данные!$C46,0,критерий_сортировки)</f>
        <v>478</v>
      </c>
      <c r="E52" s="30">
        <f t="shared" si="0"/>
        <v>478.000043</v>
      </c>
      <c r="F52" s="31">
        <f t="shared" si="1"/>
        <v>277.000052</v>
      </c>
      <c r="G52" s="31">
        <f t="shared" si="2"/>
        <v>52</v>
      </c>
      <c r="I52" s="5" t="str">
        <f ca="1">OFFSET(Данные!C$3,$G52,0)</f>
        <v>Продукт 52</v>
      </c>
      <c r="J52" s="30">
        <f ca="1">OFFSET(Данные!D$3,$G52,0)</f>
        <v>305</v>
      </c>
      <c r="K52" s="30">
        <f ca="1">OFFSET(Данные!E$3,$G52,0)</f>
        <v>277</v>
      </c>
      <c r="L52" s="6">
        <f ca="1">OFFSET(Данные!F$3,$G52,0)</f>
        <v>0.22</v>
      </c>
      <c r="M52" s="30">
        <f ca="1">OFFSET(Данные!G$3,$G52,0)</f>
        <v>59</v>
      </c>
      <c r="N52" s="30">
        <f ca="1">OFFSET(Данные!H$3,$G52,0)</f>
        <v>136.75</v>
      </c>
    </row>
    <row r="53" spans="2:14" ht="12.75">
      <c r="B53" s="5">
        <f>Данные!B47</f>
        <v>44</v>
      </c>
      <c r="C53" s="5" t="str">
        <f>Данные!C47</f>
        <v>Продукт 44</v>
      </c>
      <c r="D53" s="5">
        <f ca="1">OFFSET(Данные!$C47,0,критерий_сортировки)</f>
        <v>398</v>
      </c>
      <c r="E53" s="30">
        <f t="shared" si="0"/>
        <v>398.000044</v>
      </c>
      <c r="F53" s="31">
        <f t="shared" si="1"/>
        <v>269.000037</v>
      </c>
      <c r="G53" s="31">
        <f t="shared" si="2"/>
        <v>37</v>
      </c>
      <c r="I53" s="5" t="str">
        <f ca="1">OFFSET(Данные!C$3,$G53,0)</f>
        <v>Продукт 37</v>
      </c>
      <c r="J53" s="30">
        <f ca="1">OFFSET(Данные!D$3,$G53,0)</f>
        <v>359</v>
      </c>
      <c r="K53" s="30">
        <f ca="1">OFFSET(Данные!E$3,$G53,0)</f>
        <v>269</v>
      </c>
      <c r="L53" s="6">
        <f ca="1">OFFSET(Данные!F$3,$G53,0)</f>
        <v>0.7</v>
      </c>
      <c r="M53" s="30">
        <f ca="1">OFFSET(Данные!G$3,$G53,0)</f>
        <v>-21</v>
      </c>
      <c r="N53" s="30">
        <f ca="1">OFFSET(Данные!H$3,$G53,0)</f>
        <v>93.66</v>
      </c>
    </row>
    <row r="54" spans="2:14" ht="12.75">
      <c r="B54" s="5">
        <f>Данные!B48</f>
        <v>45</v>
      </c>
      <c r="C54" s="5" t="str">
        <f>Данные!C48</f>
        <v>Продукт 45</v>
      </c>
      <c r="D54" s="5">
        <f ca="1">OFFSET(Данные!$C48,0,критерий_сортировки)</f>
        <v>84</v>
      </c>
      <c r="E54" s="30">
        <f t="shared" si="0"/>
        <v>84.000045</v>
      </c>
      <c r="F54" s="31">
        <f t="shared" si="1"/>
        <v>267.000038</v>
      </c>
      <c r="G54" s="31">
        <f t="shared" si="2"/>
        <v>38</v>
      </c>
      <c r="I54" s="5" t="str">
        <f ca="1">OFFSET(Данные!C$3,$G54,0)</f>
        <v>Продукт 38</v>
      </c>
      <c r="J54" s="30">
        <f ca="1">OFFSET(Данные!D$3,$G54,0)</f>
        <v>1084</v>
      </c>
      <c r="K54" s="30">
        <f ca="1">OFFSET(Данные!E$3,$G54,0)</f>
        <v>267</v>
      </c>
      <c r="L54" s="6">
        <f ca="1">OFFSET(Данные!F$3,$G54,0)</f>
        <v>0.13</v>
      </c>
      <c r="M54" s="30">
        <f ca="1">OFFSET(Данные!G$3,$G54,0)</f>
        <v>66</v>
      </c>
      <c r="N54" s="30">
        <f ca="1">OFFSET(Данные!H$3,$G54,0)</f>
        <v>67.7</v>
      </c>
    </row>
    <row r="55" spans="2:14" ht="12.75">
      <c r="B55" s="5">
        <f>Данные!B49</f>
        <v>46</v>
      </c>
      <c r="C55" s="5" t="str">
        <f>Данные!C49</f>
        <v>Продукт 46</v>
      </c>
      <c r="D55" s="5">
        <f ca="1">OFFSET(Данные!$C49,0,критерий_сортировки)</f>
        <v>352</v>
      </c>
      <c r="E55" s="30">
        <f t="shared" si="0"/>
        <v>352.000046</v>
      </c>
      <c r="F55" s="31">
        <f t="shared" si="1"/>
        <v>267.000016</v>
      </c>
      <c r="G55" s="31">
        <f t="shared" si="2"/>
        <v>16</v>
      </c>
      <c r="I55" s="5" t="str">
        <f ca="1">OFFSET(Данные!C$3,$G55,0)</f>
        <v>Продукт 16</v>
      </c>
      <c r="J55" s="30">
        <f ca="1">OFFSET(Данные!D$3,$G55,0)</f>
        <v>1180</v>
      </c>
      <c r="K55" s="30">
        <f ca="1">OFFSET(Данные!E$3,$G55,0)</f>
        <v>267</v>
      </c>
      <c r="L55" s="6">
        <f ca="1">OFFSET(Данные!F$3,$G55,0)</f>
        <v>0.43</v>
      </c>
      <c r="M55" s="30">
        <f ca="1">OFFSET(Данные!G$3,$G55,0)</f>
        <v>100</v>
      </c>
      <c r="N55" s="30">
        <f ca="1">OFFSET(Данные!H$3,$G55,0)</f>
        <v>887.77</v>
      </c>
    </row>
    <row r="56" spans="2:14" ht="12.75">
      <c r="B56" s="5">
        <f>Данные!B50</f>
        <v>47</v>
      </c>
      <c r="C56" s="5" t="str">
        <f>Данные!C50</f>
        <v>Продукт 47</v>
      </c>
      <c r="D56" s="5">
        <f ca="1">OFFSET(Данные!$C50,0,критерий_сортировки)</f>
        <v>227</v>
      </c>
      <c r="E56" s="30">
        <f t="shared" si="0"/>
        <v>227.000047</v>
      </c>
      <c r="F56" s="31">
        <f t="shared" si="1"/>
        <v>267.000001</v>
      </c>
      <c r="G56" s="31">
        <f t="shared" si="2"/>
        <v>1</v>
      </c>
      <c r="I56" s="5" t="str">
        <f ca="1">OFFSET(Данные!C$3,$G56,0)</f>
        <v>Продукт 1</v>
      </c>
      <c r="J56" s="30">
        <f ca="1">OFFSET(Данные!D$3,$G56,0)</f>
        <v>284</v>
      </c>
      <c r="K56" s="30">
        <f ca="1">OFFSET(Данные!E$3,$G56,0)</f>
        <v>267</v>
      </c>
      <c r="L56" s="6">
        <f ca="1">OFFSET(Данные!F$3,$G56,0)</f>
        <v>0.28</v>
      </c>
      <c r="M56" s="30">
        <f ca="1">OFFSET(Данные!G$3,$G56,0)</f>
        <v>-11</v>
      </c>
      <c r="N56" s="30">
        <f ca="1">OFFSET(Данные!H$3,$G56,0)</f>
        <v>348.83</v>
      </c>
    </row>
    <row r="57" spans="2:14" ht="12.75">
      <c r="B57" s="5">
        <f>Данные!B51</f>
        <v>48</v>
      </c>
      <c r="C57" s="5" t="str">
        <f>Данные!C51</f>
        <v>Продукт 48</v>
      </c>
      <c r="D57" s="5">
        <f ca="1">OFFSET(Данные!$C51,0,критерий_сортировки)</f>
        <v>129</v>
      </c>
      <c r="E57" s="30">
        <f t="shared" si="0"/>
        <v>129.000048</v>
      </c>
      <c r="F57" s="31">
        <f t="shared" si="1"/>
        <v>266.000035</v>
      </c>
      <c r="G57" s="31">
        <f t="shared" si="2"/>
        <v>35</v>
      </c>
      <c r="I57" s="5" t="str">
        <f ca="1">OFFSET(Данные!C$3,$G57,0)</f>
        <v>Продукт 35</v>
      </c>
      <c r="J57" s="30">
        <f ca="1">OFFSET(Данные!D$3,$G57,0)</f>
        <v>253</v>
      </c>
      <c r="K57" s="30">
        <f ca="1">OFFSET(Данные!E$3,$G57,0)</f>
        <v>266</v>
      </c>
      <c r="L57" s="6">
        <f ca="1">OFFSET(Данные!F$3,$G57,0)</f>
        <v>0.19</v>
      </c>
      <c r="M57" s="30">
        <f ca="1">OFFSET(Данные!G$3,$G57,0)</f>
        <v>22</v>
      </c>
      <c r="N57" s="30">
        <f ca="1">OFFSET(Данные!H$3,$G57,0)</f>
        <v>982.91</v>
      </c>
    </row>
    <row r="58" spans="2:14" ht="12.75">
      <c r="B58" s="5">
        <f>Данные!B52</f>
        <v>49</v>
      </c>
      <c r="C58" s="5" t="str">
        <f>Данные!C52</f>
        <v>Продукт 49</v>
      </c>
      <c r="D58" s="5">
        <f ca="1">OFFSET(Данные!$C52,0,критерий_сортировки)</f>
        <v>257</v>
      </c>
      <c r="E58" s="30">
        <f t="shared" si="0"/>
        <v>257.000049</v>
      </c>
      <c r="F58" s="31">
        <f t="shared" si="1"/>
        <v>264.000021</v>
      </c>
      <c r="G58" s="31">
        <f t="shared" si="2"/>
        <v>21</v>
      </c>
      <c r="I58" s="5" t="str">
        <f ca="1">OFFSET(Данные!C$3,$G58,0)</f>
        <v>Продукт 21</v>
      </c>
      <c r="J58" s="30">
        <f ca="1">OFFSET(Данные!D$3,$G58,0)</f>
        <v>830</v>
      </c>
      <c r="K58" s="30">
        <f ca="1">OFFSET(Данные!E$3,$G58,0)</f>
        <v>264</v>
      </c>
      <c r="L58" s="6">
        <f ca="1">OFFSET(Данные!F$3,$G58,0)</f>
        <v>0.1</v>
      </c>
      <c r="M58" s="30">
        <f ca="1">OFFSET(Данные!G$3,$G58,0)</f>
        <v>-68</v>
      </c>
      <c r="N58" s="30">
        <f ca="1">OFFSET(Данные!H$3,$G58,0)</f>
        <v>85.84</v>
      </c>
    </row>
    <row r="59" spans="2:14" ht="12.75">
      <c r="B59" s="5">
        <f>Данные!B53</f>
        <v>50</v>
      </c>
      <c r="C59" s="5" t="str">
        <f>Данные!C53</f>
        <v>Продукт 50</v>
      </c>
      <c r="D59" s="5">
        <f ca="1">OFFSET(Данные!$C53,0,критерий_сортировки)</f>
        <v>405</v>
      </c>
      <c r="E59" s="30">
        <f t="shared" si="0"/>
        <v>405.00005</v>
      </c>
      <c r="F59" s="31">
        <f t="shared" si="1"/>
        <v>261.000042</v>
      </c>
      <c r="G59" s="31">
        <f t="shared" si="2"/>
        <v>42</v>
      </c>
      <c r="I59" s="5" t="str">
        <f ca="1">OFFSET(Данные!C$3,$G59,0)</f>
        <v>Продукт 42</v>
      </c>
      <c r="J59" s="30">
        <f ca="1">OFFSET(Данные!D$3,$G59,0)</f>
        <v>1338</v>
      </c>
      <c r="K59" s="30">
        <f ca="1">OFFSET(Данные!E$3,$G59,0)</f>
        <v>261</v>
      </c>
      <c r="L59" s="6">
        <f ca="1">OFFSET(Данные!F$3,$G59,0)</f>
        <v>0.86</v>
      </c>
      <c r="M59" s="30">
        <f ca="1">OFFSET(Данные!G$3,$G59,0)</f>
        <v>66</v>
      </c>
      <c r="N59" s="30">
        <f ca="1">OFFSET(Данные!H$3,$G59,0)</f>
        <v>218.2</v>
      </c>
    </row>
    <row r="60" spans="2:14" ht="12.75">
      <c r="B60" s="5">
        <f>Данные!B54</f>
        <v>51</v>
      </c>
      <c r="C60" s="5" t="str">
        <f>Данные!C54</f>
        <v>Продукт 51</v>
      </c>
      <c r="D60" s="5">
        <f ca="1">OFFSET(Данные!$C54,0,критерий_сортировки)</f>
        <v>64</v>
      </c>
      <c r="E60" s="30">
        <f t="shared" si="0"/>
        <v>64.000051</v>
      </c>
      <c r="F60" s="31">
        <f t="shared" si="1"/>
        <v>259.00001</v>
      </c>
      <c r="G60" s="31">
        <f t="shared" si="2"/>
        <v>10</v>
      </c>
      <c r="I60" s="5" t="str">
        <f ca="1">OFFSET(Данные!C$3,$G60,0)</f>
        <v>Продукт 10</v>
      </c>
      <c r="J60" s="30">
        <f ca="1">OFFSET(Данные!D$3,$G60,0)</f>
        <v>953</v>
      </c>
      <c r="K60" s="30">
        <f ca="1">OFFSET(Данные!E$3,$G60,0)</f>
        <v>259</v>
      </c>
      <c r="L60" s="6">
        <f ca="1">OFFSET(Данные!F$3,$G60,0)</f>
        <v>0.05</v>
      </c>
      <c r="M60" s="30">
        <f ca="1">OFFSET(Данные!G$3,$G60,0)</f>
        <v>74</v>
      </c>
      <c r="N60" s="30">
        <f ca="1">OFFSET(Данные!H$3,$G60,0)</f>
        <v>855.81</v>
      </c>
    </row>
    <row r="61" spans="2:14" ht="12.75">
      <c r="B61" s="5">
        <f>Данные!B55</f>
        <v>52</v>
      </c>
      <c r="C61" s="5" t="str">
        <f>Данные!C55</f>
        <v>Продукт 52</v>
      </c>
      <c r="D61" s="5">
        <f ca="1">OFFSET(Данные!$C55,0,критерий_сортировки)</f>
        <v>277</v>
      </c>
      <c r="E61" s="30">
        <f t="shared" si="0"/>
        <v>277.000052</v>
      </c>
      <c r="F61" s="31">
        <f t="shared" si="1"/>
        <v>257.000049</v>
      </c>
      <c r="G61" s="31">
        <f t="shared" si="2"/>
        <v>49</v>
      </c>
      <c r="I61" s="5" t="str">
        <f ca="1">OFFSET(Данные!C$3,$G61,0)</f>
        <v>Продукт 49</v>
      </c>
      <c r="J61" s="30">
        <f ca="1">OFFSET(Данные!D$3,$G61,0)</f>
        <v>389</v>
      </c>
      <c r="K61" s="30">
        <f ca="1">OFFSET(Данные!E$3,$G61,0)</f>
        <v>257</v>
      </c>
      <c r="L61" s="6">
        <f ca="1">OFFSET(Данные!F$3,$G61,0)</f>
        <v>0.24</v>
      </c>
      <c r="M61" s="30">
        <f ca="1">OFFSET(Данные!G$3,$G61,0)</f>
        <v>97</v>
      </c>
      <c r="N61" s="30">
        <f ca="1">OFFSET(Данные!H$3,$G61,0)</f>
        <v>948.59</v>
      </c>
    </row>
    <row r="62" spans="2:14" ht="12.75">
      <c r="B62" s="5">
        <f>Данные!B56</f>
        <v>53</v>
      </c>
      <c r="C62" s="5" t="str">
        <f>Данные!C56</f>
        <v>Продукт 53</v>
      </c>
      <c r="D62" s="5">
        <f ca="1">OFFSET(Данные!$C56,0,критерий_сортировки)</f>
        <v>5</v>
      </c>
      <c r="E62" s="30">
        <f t="shared" si="0"/>
        <v>5.000053</v>
      </c>
      <c r="F62" s="31">
        <f t="shared" si="1"/>
        <v>253.000066</v>
      </c>
      <c r="G62" s="31">
        <f t="shared" si="2"/>
        <v>66</v>
      </c>
      <c r="I62" s="5" t="str">
        <f ca="1">OFFSET(Данные!C$3,$G62,0)</f>
        <v>Продукт 66</v>
      </c>
      <c r="J62" s="30">
        <f ca="1">OFFSET(Данные!D$3,$G62,0)</f>
        <v>592</v>
      </c>
      <c r="K62" s="30">
        <f ca="1">OFFSET(Данные!E$3,$G62,0)</f>
        <v>253</v>
      </c>
      <c r="L62" s="6">
        <f ca="1">OFFSET(Данные!F$3,$G62,0)</f>
        <v>0.74</v>
      </c>
      <c r="M62" s="30">
        <f ca="1">OFFSET(Данные!G$3,$G62,0)</f>
        <v>77</v>
      </c>
      <c r="N62" s="30">
        <f ca="1">OFFSET(Данные!H$3,$G62,0)</f>
        <v>621.81</v>
      </c>
    </row>
    <row r="63" spans="2:14" ht="12.75">
      <c r="B63" s="5">
        <f>Данные!B57</f>
        <v>54</v>
      </c>
      <c r="C63" s="5" t="str">
        <f>Данные!C57</f>
        <v>Продукт 54</v>
      </c>
      <c r="D63" s="5">
        <f ca="1">OFFSET(Данные!$C57,0,критерий_сортировки)</f>
        <v>338</v>
      </c>
      <c r="E63" s="30">
        <f t="shared" si="0"/>
        <v>338.000054</v>
      </c>
      <c r="F63" s="31">
        <f t="shared" si="1"/>
        <v>250.000027</v>
      </c>
      <c r="G63" s="31">
        <f t="shared" si="2"/>
        <v>27</v>
      </c>
      <c r="I63" s="5" t="str">
        <f ca="1">OFFSET(Данные!C$3,$G63,0)</f>
        <v>Продукт 27</v>
      </c>
      <c r="J63" s="30">
        <f ca="1">OFFSET(Данные!D$3,$G63,0)</f>
        <v>1153</v>
      </c>
      <c r="K63" s="30">
        <f ca="1">OFFSET(Данные!E$3,$G63,0)</f>
        <v>250</v>
      </c>
      <c r="L63" s="6">
        <f ca="1">OFFSET(Данные!F$3,$G63,0)</f>
        <v>0.57</v>
      </c>
      <c r="M63" s="30">
        <f ca="1">OFFSET(Данные!G$3,$G63,0)</f>
        <v>44</v>
      </c>
      <c r="N63" s="30">
        <f ca="1">OFFSET(Данные!H$3,$G63,0)</f>
        <v>7.33</v>
      </c>
    </row>
    <row r="64" spans="2:14" ht="12.75">
      <c r="B64" s="5">
        <f>Данные!B58</f>
        <v>55</v>
      </c>
      <c r="C64" s="5" t="str">
        <f>Данные!C58</f>
        <v>Продукт 55</v>
      </c>
      <c r="D64" s="5">
        <f ca="1">OFFSET(Данные!$C58,0,критерий_сортировки)</f>
        <v>90</v>
      </c>
      <c r="E64" s="30">
        <f t="shared" si="0"/>
        <v>90.000055</v>
      </c>
      <c r="F64" s="31">
        <f t="shared" si="1"/>
        <v>244.000092</v>
      </c>
      <c r="G64" s="31">
        <f t="shared" si="2"/>
        <v>92</v>
      </c>
      <c r="I64" s="5" t="str">
        <f ca="1">OFFSET(Данные!C$3,$G64,0)</f>
        <v>Продукт 92</v>
      </c>
      <c r="J64" s="30">
        <f ca="1">OFFSET(Данные!D$3,$G64,0)</f>
        <v>130</v>
      </c>
      <c r="K64" s="30">
        <f ca="1">OFFSET(Данные!E$3,$G64,0)</f>
        <v>244</v>
      </c>
      <c r="L64" s="6">
        <f ca="1">OFFSET(Данные!F$3,$G64,0)</f>
        <v>0.08</v>
      </c>
      <c r="M64" s="30">
        <f ca="1">OFFSET(Данные!G$3,$G64,0)</f>
        <v>44</v>
      </c>
      <c r="N64" s="30">
        <f ca="1">OFFSET(Данные!H$3,$G64,0)</f>
        <v>384.97</v>
      </c>
    </row>
    <row r="65" spans="2:14" ht="12.75">
      <c r="B65" s="5">
        <f>Данные!B59</f>
        <v>56</v>
      </c>
      <c r="C65" s="5" t="str">
        <f>Данные!C59</f>
        <v>Продукт 56</v>
      </c>
      <c r="D65" s="5">
        <f ca="1">OFFSET(Данные!$C59,0,критерий_сортировки)</f>
        <v>339</v>
      </c>
      <c r="E65" s="30">
        <f t="shared" si="0"/>
        <v>339.000056</v>
      </c>
      <c r="F65" s="31">
        <f t="shared" si="1"/>
        <v>242.000076</v>
      </c>
      <c r="G65" s="31">
        <f t="shared" si="2"/>
        <v>76</v>
      </c>
      <c r="I65" s="5" t="str">
        <f ca="1">OFFSET(Данные!C$3,$G65,0)</f>
        <v>Продукт 76</v>
      </c>
      <c r="J65" s="30">
        <f ca="1">OFFSET(Данные!D$3,$G65,0)</f>
        <v>496</v>
      </c>
      <c r="K65" s="30">
        <f ca="1">OFFSET(Данные!E$3,$G65,0)</f>
        <v>242</v>
      </c>
      <c r="L65" s="6">
        <f ca="1">OFFSET(Данные!F$3,$G65,0)</f>
        <v>0.83</v>
      </c>
      <c r="M65" s="30">
        <f ca="1">OFFSET(Данные!G$3,$G65,0)</f>
        <v>95</v>
      </c>
      <c r="N65" s="30">
        <f ca="1">OFFSET(Данные!H$3,$G65,0)</f>
        <v>577.15</v>
      </c>
    </row>
    <row r="66" spans="2:14" ht="12.75">
      <c r="B66" s="5">
        <f>Данные!B60</f>
        <v>57</v>
      </c>
      <c r="C66" s="5" t="str">
        <f>Данные!C60</f>
        <v>Продукт 57</v>
      </c>
      <c r="D66" s="5">
        <f ca="1">OFFSET(Данные!$C60,0,критерий_сортировки)</f>
        <v>396</v>
      </c>
      <c r="E66" s="30">
        <f t="shared" si="0"/>
        <v>396.000057</v>
      </c>
      <c r="F66" s="31">
        <f t="shared" si="1"/>
        <v>234.000071</v>
      </c>
      <c r="G66" s="31">
        <f t="shared" si="2"/>
        <v>71</v>
      </c>
      <c r="I66" s="5" t="str">
        <f ca="1">OFFSET(Данные!C$3,$G66,0)</f>
        <v>Продукт 71</v>
      </c>
      <c r="J66" s="30">
        <f ca="1">OFFSET(Данные!D$3,$G66,0)</f>
        <v>431</v>
      </c>
      <c r="K66" s="30">
        <f ca="1">OFFSET(Данные!E$3,$G66,0)</f>
        <v>234</v>
      </c>
      <c r="L66" s="6">
        <f ca="1">OFFSET(Данные!F$3,$G66,0)</f>
        <v>0.59</v>
      </c>
      <c r="M66" s="30">
        <f ca="1">OFFSET(Данные!G$3,$G66,0)</f>
        <v>-83</v>
      </c>
      <c r="N66" s="30">
        <f ca="1">OFFSET(Данные!H$3,$G66,0)</f>
        <v>3.23</v>
      </c>
    </row>
    <row r="67" spans="2:14" ht="12.75">
      <c r="B67" s="5">
        <f>Данные!B61</f>
        <v>58</v>
      </c>
      <c r="C67" s="5" t="str">
        <f>Данные!C61</f>
        <v>Продукт 58</v>
      </c>
      <c r="D67" s="5">
        <f ca="1">OFFSET(Данные!$C61,0,критерий_сортировки)</f>
        <v>286</v>
      </c>
      <c r="E67" s="30">
        <f t="shared" si="0"/>
        <v>286.000058</v>
      </c>
      <c r="F67" s="31">
        <f t="shared" si="1"/>
        <v>227.000047</v>
      </c>
      <c r="G67" s="31">
        <f t="shared" si="2"/>
        <v>47</v>
      </c>
      <c r="I67" s="5" t="str">
        <f ca="1">OFFSET(Данные!C$3,$G67,0)</f>
        <v>Продукт 47</v>
      </c>
      <c r="J67" s="30">
        <f ca="1">OFFSET(Данные!D$3,$G67,0)</f>
        <v>1204</v>
      </c>
      <c r="K67" s="30">
        <f ca="1">OFFSET(Данные!E$3,$G67,0)</f>
        <v>227</v>
      </c>
      <c r="L67" s="6">
        <f ca="1">OFFSET(Данные!F$3,$G67,0)</f>
        <v>0.16</v>
      </c>
      <c r="M67" s="30">
        <f ca="1">OFFSET(Данные!G$3,$G67,0)</f>
        <v>94</v>
      </c>
      <c r="N67" s="30">
        <f ca="1">OFFSET(Данные!H$3,$G67,0)</f>
        <v>973.82</v>
      </c>
    </row>
    <row r="68" spans="2:14" ht="12.75">
      <c r="B68" s="5">
        <f>Данные!B62</f>
        <v>59</v>
      </c>
      <c r="C68" s="5" t="str">
        <f>Данные!C62</f>
        <v>Продукт 59</v>
      </c>
      <c r="D68" s="5">
        <f ca="1">OFFSET(Данные!$C62,0,критерий_сортировки)</f>
        <v>121</v>
      </c>
      <c r="E68" s="30">
        <f t="shared" si="0"/>
        <v>121.000059</v>
      </c>
      <c r="F68" s="31">
        <f t="shared" si="1"/>
        <v>227.000018</v>
      </c>
      <c r="G68" s="31">
        <f t="shared" si="2"/>
        <v>18</v>
      </c>
      <c r="I68" s="5" t="str">
        <f ca="1">OFFSET(Данные!C$3,$G68,0)</f>
        <v>Продукт 18</v>
      </c>
      <c r="J68" s="30">
        <f ca="1">OFFSET(Данные!D$3,$G68,0)</f>
        <v>522</v>
      </c>
      <c r="K68" s="30">
        <f ca="1">OFFSET(Данные!E$3,$G68,0)</f>
        <v>227</v>
      </c>
      <c r="L68" s="6">
        <f ca="1">OFFSET(Данные!F$3,$G68,0)</f>
        <v>0.22</v>
      </c>
      <c r="M68" s="30">
        <f ca="1">OFFSET(Данные!G$3,$G68,0)</f>
        <v>-84</v>
      </c>
      <c r="N68" s="30">
        <f ca="1">OFFSET(Данные!H$3,$G68,0)</f>
        <v>775.1</v>
      </c>
    </row>
    <row r="69" spans="2:14" ht="12.75">
      <c r="B69" s="5">
        <f>Данные!B63</f>
        <v>60</v>
      </c>
      <c r="C69" s="5" t="str">
        <f>Данные!C63</f>
        <v>Продукт 60</v>
      </c>
      <c r="D69" s="5">
        <f ca="1">OFFSET(Данные!$C63,0,критерий_сортировки)</f>
        <v>293</v>
      </c>
      <c r="E69" s="30">
        <f t="shared" si="0"/>
        <v>293.00006</v>
      </c>
      <c r="F69" s="31">
        <f t="shared" si="1"/>
        <v>218.000002</v>
      </c>
      <c r="G69" s="31">
        <f t="shared" si="2"/>
        <v>2</v>
      </c>
      <c r="I69" s="5" t="str">
        <f ca="1">OFFSET(Данные!C$3,$G69,0)</f>
        <v>Продукт 2</v>
      </c>
      <c r="J69" s="30">
        <f ca="1">OFFSET(Данные!D$3,$G69,0)</f>
        <v>170</v>
      </c>
      <c r="K69" s="30">
        <f ca="1">OFFSET(Данные!E$3,$G69,0)</f>
        <v>218</v>
      </c>
      <c r="L69" s="6">
        <f ca="1">OFFSET(Данные!F$3,$G69,0)</f>
        <v>0.86</v>
      </c>
      <c r="M69" s="30">
        <f ca="1">OFFSET(Данные!G$3,$G69,0)</f>
        <v>-11</v>
      </c>
      <c r="N69" s="30">
        <f ca="1">OFFSET(Данные!H$3,$G69,0)</f>
        <v>734.27</v>
      </c>
    </row>
    <row r="70" spans="2:14" ht="12.75">
      <c r="B70" s="5">
        <f>Данные!B64</f>
        <v>61</v>
      </c>
      <c r="C70" s="5" t="str">
        <f>Данные!C64</f>
        <v>Продукт 61</v>
      </c>
      <c r="D70" s="5">
        <f ca="1">OFFSET(Данные!$C64,0,критерий_сортировки)</f>
        <v>488</v>
      </c>
      <c r="E70" s="30">
        <f t="shared" si="0"/>
        <v>488.000061</v>
      </c>
      <c r="F70" s="31">
        <f t="shared" si="1"/>
        <v>206.000026</v>
      </c>
      <c r="G70" s="31">
        <f t="shared" si="2"/>
        <v>26</v>
      </c>
      <c r="I70" s="5" t="str">
        <f ca="1">OFFSET(Данные!C$3,$G70,0)</f>
        <v>Продукт 26</v>
      </c>
      <c r="J70" s="30">
        <f ca="1">OFFSET(Данные!D$3,$G70,0)</f>
        <v>958</v>
      </c>
      <c r="K70" s="30">
        <f ca="1">OFFSET(Данные!E$3,$G70,0)</f>
        <v>206</v>
      </c>
      <c r="L70" s="6">
        <f ca="1">OFFSET(Данные!F$3,$G70,0)</f>
        <v>0.1</v>
      </c>
      <c r="M70" s="30">
        <f ca="1">OFFSET(Данные!G$3,$G70,0)</f>
        <v>74</v>
      </c>
      <c r="N70" s="30">
        <f ca="1">OFFSET(Данные!H$3,$G70,0)</f>
        <v>717.43</v>
      </c>
    </row>
    <row r="71" spans="2:14" ht="12.75">
      <c r="B71" s="5">
        <f>Данные!B65</f>
        <v>62</v>
      </c>
      <c r="C71" s="5" t="str">
        <f>Данные!C65</f>
        <v>Продукт 62</v>
      </c>
      <c r="D71" s="5">
        <f ca="1">OFFSET(Данные!$C65,0,критерий_сортировки)</f>
        <v>18</v>
      </c>
      <c r="E71" s="30">
        <f t="shared" si="0"/>
        <v>18.000062</v>
      </c>
      <c r="F71" s="31">
        <f t="shared" si="1"/>
        <v>199.000022</v>
      </c>
      <c r="G71" s="31">
        <f t="shared" si="2"/>
        <v>22</v>
      </c>
      <c r="I71" s="5" t="str">
        <f ca="1">OFFSET(Данные!C$3,$G71,0)</f>
        <v>Продукт 22</v>
      </c>
      <c r="J71" s="30">
        <f ca="1">OFFSET(Данные!D$3,$G71,0)</f>
        <v>1195</v>
      </c>
      <c r="K71" s="30">
        <f ca="1">OFFSET(Данные!E$3,$G71,0)</f>
        <v>199</v>
      </c>
      <c r="L71" s="6">
        <f ca="1">OFFSET(Данные!F$3,$G71,0)</f>
        <v>0.92</v>
      </c>
      <c r="M71" s="30">
        <f ca="1">OFFSET(Данные!G$3,$G71,0)</f>
        <v>-60</v>
      </c>
      <c r="N71" s="30">
        <f ca="1">OFFSET(Данные!H$3,$G71,0)</f>
        <v>209.94</v>
      </c>
    </row>
    <row r="72" spans="2:14" ht="12.75">
      <c r="B72" s="5">
        <f>Данные!B66</f>
        <v>63</v>
      </c>
      <c r="C72" s="5" t="str">
        <f>Данные!C66</f>
        <v>Продукт 63</v>
      </c>
      <c r="D72" s="5">
        <f ca="1">OFFSET(Данные!$C66,0,критерий_сортировки)</f>
        <v>429</v>
      </c>
      <c r="E72" s="30">
        <f t="shared" si="0"/>
        <v>429.000063</v>
      </c>
      <c r="F72" s="31">
        <f t="shared" si="1"/>
        <v>188.000065</v>
      </c>
      <c r="G72" s="31">
        <f t="shared" si="2"/>
        <v>65</v>
      </c>
      <c r="I72" s="5" t="str">
        <f ca="1">OFFSET(Данные!C$3,$G72,0)</f>
        <v>Продукт 65</v>
      </c>
      <c r="J72" s="30">
        <f ca="1">OFFSET(Данные!D$3,$G72,0)</f>
        <v>1368</v>
      </c>
      <c r="K72" s="30">
        <f ca="1">OFFSET(Данные!E$3,$G72,0)</f>
        <v>188</v>
      </c>
      <c r="L72" s="6">
        <f ca="1">OFFSET(Данные!F$3,$G72,0)</f>
        <v>0.28</v>
      </c>
      <c r="M72" s="30">
        <f ca="1">OFFSET(Данные!G$3,$G72,0)</f>
        <v>-18</v>
      </c>
      <c r="N72" s="30">
        <f ca="1">OFFSET(Данные!H$3,$G72,0)</f>
        <v>876.31</v>
      </c>
    </row>
    <row r="73" spans="2:14" ht="12.75">
      <c r="B73" s="5">
        <f>Данные!B67</f>
        <v>64</v>
      </c>
      <c r="C73" s="5" t="str">
        <f>Данные!C67</f>
        <v>Продукт 64</v>
      </c>
      <c r="D73" s="5">
        <f ca="1">OFFSET(Данные!$C67,0,критерий_сортировки)</f>
        <v>42</v>
      </c>
      <c r="E73" s="30">
        <f t="shared" si="0"/>
        <v>42.000064</v>
      </c>
      <c r="F73" s="31">
        <f t="shared" si="1"/>
        <v>183.0001</v>
      </c>
      <c r="G73" s="31">
        <f t="shared" si="2"/>
        <v>100</v>
      </c>
      <c r="I73" s="5" t="str">
        <f ca="1">OFFSET(Данные!C$3,$G73,0)</f>
        <v>Продукт 100</v>
      </c>
      <c r="J73" s="30">
        <f ca="1">OFFSET(Данные!D$3,$G73,0)</f>
        <v>1338</v>
      </c>
      <c r="K73" s="30">
        <f ca="1">OFFSET(Данные!E$3,$G73,0)</f>
        <v>183</v>
      </c>
      <c r="L73" s="6">
        <f ca="1">OFFSET(Данные!F$3,$G73,0)</f>
        <v>0.28</v>
      </c>
      <c r="M73" s="30">
        <f ca="1">OFFSET(Данные!G$3,$G73,0)</f>
        <v>-74</v>
      </c>
      <c r="N73" s="30">
        <f ca="1">OFFSET(Данные!H$3,$G73,0)</f>
        <v>343.29</v>
      </c>
    </row>
    <row r="74" spans="2:14" ht="12.75">
      <c r="B74" s="5">
        <f>Данные!B68</f>
        <v>65</v>
      </c>
      <c r="C74" s="5" t="str">
        <f>Данные!C68</f>
        <v>Продукт 65</v>
      </c>
      <c r="D74" s="5">
        <f ca="1">OFFSET(Данные!$C68,0,критерий_сортировки)</f>
        <v>188</v>
      </c>
      <c r="E74" s="30">
        <f t="shared" si="0"/>
        <v>188.000065</v>
      </c>
      <c r="F74" s="31">
        <f t="shared" si="1"/>
        <v>181.000006</v>
      </c>
      <c r="G74" s="31">
        <f t="shared" si="2"/>
        <v>6</v>
      </c>
      <c r="I74" s="5" t="str">
        <f ca="1">OFFSET(Данные!C$3,$G74,0)</f>
        <v>Продукт 6</v>
      </c>
      <c r="J74" s="30">
        <f ca="1">OFFSET(Данные!D$3,$G74,0)</f>
        <v>790</v>
      </c>
      <c r="K74" s="30">
        <f ca="1">OFFSET(Данные!E$3,$G74,0)</f>
        <v>181</v>
      </c>
      <c r="L74" s="6">
        <f ca="1">OFFSET(Данные!F$3,$G74,0)</f>
        <v>0.97</v>
      </c>
      <c r="M74" s="30">
        <f ca="1">OFFSET(Данные!G$3,$G74,0)</f>
        <v>-10</v>
      </c>
      <c r="N74" s="30">
        <f ca="1">OFFSET(Данные!H$3,$G74,0)</f>
        <v>678.05</v>
      </c>
    </row>
    <row r="75" spans="2:14" ht="12.75">
      <c r="B75" s="5">
        <f>Данные!B69</f>
        <v>66</v>
      </c>
      <c r="C75" s="5" t="str">
        <f>Данные!C69</f>
        <v>Продукт 66</v>
      </c>
      <c r="D75" s="5">
        <f ca="1">OFFSET(Данные!$C69,0,критерий_сортировки)</f>
        <v>253</v>
      </c>
      <c r="E75" s="30">
        <f aca="true" t="shared" si="3" ref="E75:E109">$D75+B75/1000000</f>
        <v>253.000066</v>
      </c>
      <c r="F75" s="31">
        <f aca="true" t="shared" si="4" ref="F75:F109">LARGE($E$10:$E$109,$B75)</f>
        <v>176.000024</v>
      </c>
      <c r="G75" s="31">
        <f aca="true" t="shared" si="5" ref="G75:G109">MATCH(F75,$E$10:$E$109,0)</f>
        <v>24</v>
      </c>
      <c r="I75" s="5" t="str">
        <f ca="1">OFFSET(Данные!C$3,$G75,0)</f>
        <v>Продукт 24</v>
      </c>
      <c r="J75" s="30">
        <f ca="1">OFFSET(Данные!D$3,$G75,0)</f>
        <v>1024</v>
      </c>
      <c r="K75" s="30">
        <f ca="1">OFFSET(Данные!E$3,$G75,0)</f>
        <v>176</v>
      </c>
      <c r="L75" s="6">
        <f ca="1">OFFSET(Данные!F$3,$G75,0)</f>
        <v>0.35</v>
      </c>
      <c r="M75" s="30">
        <f ca="1">OFFSET(Данные!G$3,$G75,0)</f>
        <v>40</v>
      </c>
      <c r="N75" s="30">
        <f ca="1">OFFSET(Данные!H$3,$G75,0)</f>
        <v>242.52</v>
      </c>
    </row>
    <row r="76" spans="2:14" ht="12.75">
      <c r="B76" s="5">
        <f>Данные!B70</f>
        <v>67</v>
      </c>
      <c r="C76" s="5" t="str">
        <f>Данные!C70</f>
        <v>Продукт 67</v>
      </c>
      <c r="D76" s="5">
        <f ca="1">OFFSET(Данные!$C70,0,критерий_сортировки)</f>
        <v>73</v>
      </c>
      <c r="E76" s="30">
        <f t="shared" si="3"/>
        <v>73.000067</v>
      </c>
      <c r="F76" s="31">
        <f t="shared" si="4"/>
        <v>172.000017</v>
      </c>
      <c r="G76" s="31">
        <f t="shared" si="5"/>
        <v>17</v>
      </c>
      <c r="I76" s="5" t="str">
        <f ca="1">OFFSET(Данные!C$3,$G76,0)</f>
        <v>Продукт 17</v>
      </c>
      <c r="J76" s="30">
        <f ca="1">OFFSET(Данные!D$3,$G76,0)</f>
        <v>725</v>
      </c>
      <c r="K76" s="30">
        <f ca="1">OFFSET(Данные!E$3,$G76,0)</f>
        <v>172</v>
      </c>
      <c r="L76" s="6">
        <f ca="1">OFFSET(Данные!F$3,$G76,0)</f>
        <v>0.57</v>
      </c>
      <c r="M76" s="30">
        <f ca="1">OFFSET(Данные!G$3,$G76,0)</f>
        <v>60</v>
      </c>
      <c r="N76" s="30">
        <f ca="1">OFFSET(Данные!H$3,$G76,0)</f>
        <v>10.18</v>
      </c>
    </row>
    <row r="77" spans="2:14" ht="12.75">
      <c r="B77" s="5">
        <f>Данные!B71</f>
        <v>68</v>
      </c>
      <c r="C77" s="5" t="str">
        <f>Данные!C71</f>
        <v>Продукт 68</v>
      </c>
      <c r="D77" s="5">
        <f ca="1">OFFSET(Данные!$C71,0,критерий_сортировки)</f>
        <v>154</v>
      </c>
      <c r="E77" s="30">
        <f t="shared" si="3"/>
        <v>154.000068</v>
      </c>
      <c r="F77" s="31">
        <f t="shared" si="4"/>
        <v>168.00002</v>
      </c>
      <c r="G77" s="31">
        <f t="shared" si="5"/>
        <v>20</v>
      </c>
      <c r="I77" s="5" t="str">
        <f ca="1">OFFSET(Данные!C$3,$G77,0)</f>
        <v>Продукт 20</v>
      </c>
      <c r="J77" s="30">
        <f ca="1">OFFSET(Данные!D$3,$G77,0)</f>
        <v>1163</v>
      </c>
      <c r="K77" s="30">
        <f ca="1">OFFSET(Данные!E$3,$G77,0)</f>
        <v>168</v>
      </c>
      <c r="L77" s="6">
        <f ca="1">OFFSET(Данные!F$3,$G77,0)</f>
        <v>0.08</v>
      </c>
      <c r="M77" s="30">
        <f ca="1">OFFSET(Данные!G$3,$G77,0)</f>
        <v>-93</v>
      </c>
      <c r="N77" s="30">
        <f ca="1">OFFSET(Данные!H$3,$G77,0)</f>
        <v>807.26</v>
      </c>
    </row>
    <row r="78" spans="2:14" ht="12.75">
      <c r="B78" s="5">
        <f>Данные!B72</f>
        <v>69</v>
      </c>
      <c r="C78" s="5" t="str">
        <f>Данные!C72</f>
        <v>Продукт 69</v>
      </c>
      <c r="D78" s="5">
        <f ca="1">OFFSET(Данные!$C72,0,критерий_сортировки)</f>
        <v>392</v>
      </c>
      <c r="E78" s="30">
        <f t="shared" si="3"/>
        <v>392.000069</v>
      </c>
      <c r="F78" s="31">
        <f t="shared" si="4"/>
        <v>154.000068</v>
      </c>
      <c r="G78" s="31">
        <f t="shared" si="5"/>
        <v>68</v>
      </c>
      <c r="I78" s="5" t="str">
        <f ca="1">OFFSET(Данные!C$3,$G78,0)</f>
        <v>Продукт 68</v>
      </c>
      <c r="J78" s="30">
        <f ca="1">OFFSET(Данные!D$3,$G78,0)</f>
        <v>1236</v>
      </c>
      <c r="K78" s="30">
        <f ca="1">OFFSET(Данные!E$3,$G78,0)</f>
        <v>154</v>
      </c>
      <c r="L78" s="6">
        <f ca="1">OFFSET(Данные!F$3,$G78,0)</f>
        <v>0.42</v>
      </c>
      <c r="M78" s="30">
        <f ca="1">OFFSET(Данные!G$3,$G78,0)</f>
        <v>-11</v>
      </c>
      <c r="N78" s="30">
        <f ca="1">OFFSET(Данные!H$3,$G78,0)</f>
        <v>729.28</v>
      </c>
    </row>
    <row r="79" spans="2:14" ht="12.75">
      <c r="B79" s="5">
        <f>Данные!B73</f>
        <v>70</v>
      </c>
      <c r="C79" s="5" t="str">
        <f>Данные!C73</f>
        <v>Продукт 70</v>
      </c>
      <c r="D79" s="5">
        <f ca="1">OFFSET(Данные!$C73,0,критерий_сортировки)</f>
        <v>345</v>
      </c>
      <c r="E79" s="30">
        <f t="shared" si="3"/>
        <v>345.00007</v>
      </c>
      <c r="F79" s="31">
        <f t="shared" si="4"/>
        <v>130.000005</v>
      </c>
      <c r="G79" s="31">
        <f t="shared" si="5"/>
        <v>5</v>
      </c>
      <c r="I79" s="5" t="str">
        <f ca="1">OFFSET(Данные!C$3,$G79,0)</f>
        <v>Продукт 5</v>
      </c>
      <c r="J79" s="30">
        <f ca="1">OFFSET(Данные!D$3,$G79,0)</f>
        <v>1345</v>
      </c>
      <c r="K79" s="30">
        <f ca="1">OFFSET(Данные!E$3,$G79,0)</f>
        <v>130</v>
      </c>
      <c r="L79" s="6">
        <f ca="1">OFFSET(Данные!F$3,$G79,0)</f>
        <v>0.58</v>
      </c>
      <c r="M79" s="30">
        <f ca="1">OFFSET(Данные!G$3,$G79,0)</f>
        <v>74</v>
      </c>
      <c r="N79" s="30">
        <f ca="1">OFFSET(Данные!H$3,$G79,0)</f>
        <v>477.47</v>
      </c>
    </row>
    <row r="80" spans="2:14" ht="12.75">
      <c r="B80" s="5">
        <f>Данные!B74</f>
        <v>71</v>
      </c>
      <c r="C80" s="5" t="str">
        <f>Данные!C74</f>
        <v>Продукт 71</v>
      </c>
      <c r="D80" s="5">
        <f ca="1">OFFSET(Данные!$C74,0,критерий_сортировки)</f>
        <v>234</v>
      </c>
      <c r="E80" s="30">
        <f t="shared" si="3"/>
        <v>234.000071</v>
      </c>
      <c r="F80" s="31">
        <f t="shared" si="4"/>
        <v>129.000048</v>
      </c>
      <c r="G80" s="31">
        <f t="shared" si="5"/>
        <v>48</v>
      </c>
      <c r="I80" s="5" t="str">
        <f ca="1">OFFSET(Данные!C$3,$G80,0)</f>
        <v>Продукт 48</v>
      </c>
      <c r="J80" s="30">
        <f ca="1">OFFSET(Данные!D$3,$G80,0)</f>
        <v>678</v>
      </c>
      <c r="K80" s="30">
        <f ca="1">OFFSET(Данные!E$3,$G80,0)</f>
        <v>129</v>
      </c>
      <c r="L80" s="6">
        <f ca="1">OFFSET(Данные!F$3,$G80,0)</f>
        <v>0.86</v>
      </c>
      <c r="M80" s="30">
        <f ca="1">OFFSET(Данные!G$3,$G80,0)</f>
        <v>-24</v>
      </c>
      <c r="N80" s="30">
        <f ca="1">OFFSET(Данные!H$3,$G80,0)</f>
        <v>793.37</v>
      </c>
    </row>
    <row r="81" spans="2:14" ht="12.75">
      <c r="B81" s="5">
        <f>Данные!B75</f>
        <v>72</v>
      </c>
      <c r="C81" s="5" t="str">
        <f>Данные!C75</f>
        <v>Продукт 72</v>
      </c>
      <c r="D81" s="5">
        <f ca="1">OFFSET(Данные!$C75,0,критерий_сортировки)</f>
        <v>301</v>
      </c>
      <c r="E81" s="30">
        <f t="shared" si="3"/>
        <v>301.000072</v>
      </c>
      <c r="F81" s="31">
        <f t="shared" si="4"/>
        <v>128.000034</v>
      </c>
      <c r="G81" s="31">
        <f t="shared" si="5"/>
        <v>34</v>
      </c>
      <c r="I81" s="5" t="str">
        <f ca="1">OFFSET(Данные!C$3,$G81,0)</f>
        <v>Продукт 34</v>
      </c>
      <c r="J81" s="30">
        <f ca="1">OFFSET(Данные!D$3,$G81,0)</f>
        <v>255</v>
      </c>
      <c r="K81" s="30">
        <f ca="1">OFFSET(Данные!E$3,$G81,0)</f>
        <v>128</v>
      </c>
      <c r="L81" s="6">
        <f ca="1">OFFSET(Данные!F$3,$G81,0)</f>
        <v>0.87</v>
      </c>
      <c r="M81" s="30">
        <f ca="1">OFFSET(Данные!G$3,$G81,0)</f>
        <v>50</v>
      </c>
      <c r="N81" s="30">
        <f ca="1">OFFSET(Данные!H$3,$G81,0)</f>
        <v>191.33</v>
      </c>
    </row>
    <row r="82" spans="2:14" ht="12.75">
      <c r="B82" s="5">
        <f>Данные!B76</f>
        <v>73</v>
      </c>
      <c r="C82" s="5" t="str">
        <f>Данные!C76</f>
        <v>Продукт 73</v>
      </c>
      <c r="D82" s="5">
        <f ca="1">OFFSET(Данные!$C76,0,критерий_сортировки)</f>
        <v>53</v>
      </c>
      <c r="E82" s="30">
        <f t="shared" si="3"/>
        <v>53.000073</v>
      </c>
      <c r="F82" s="31">
        <f t="shared" si="4"/>
        <v>124.000079</v>
      </c>
      <c r="G82" s="31">
        <f t="shared" si="5"/>
        <v>79</v>
      </c>
      <c r="I82" s="5" t="str">
        <f ca="1">OFFSET(Данные!C$3,$G82,0)</f>
        <v>Продукт 79</v>
      </c>
      <c r="J82" s="30">
        <f ca="1">OFFSET(Данные!D$3,$G82,0)</f>
        <v>428</v>
      </c>
      <c r="K82" s="30">
        <f ca="1">OFFSET(Данные!E$3,$G82,0)</f>
        <v>124</v>
      </c>
      <c r="L82" s="6">
        <f ca="1">OFFSET(Данные!F$3,$G82,0)</f>
        <v>0.47</v>
      </c>
      <c r="M82" s="30">
        <f ca="1">OFFSET(Данные!G$3,$G82,0)</f>
        <v>58</v>
      </c>
      <c r="N82" s="30">
        <f ca="1">OFFSET(Данные!H$3,$G82,0)</f>
        <v>639.48</v>
      </c>
    </row>
    <row r="83" spans="2:14" ht="12.75">
      <c r="B83" s="5">
        <f>Данные!B77</f>
        <v>74</v>
      </c>
      <c r="C83" s="5" t="str">
        <f>Данные!C77</f>
        <v>Продукт 74</v>
      </c>
      <c r="D83" s="5">
        <f ca="1">OFFSET(Данные!$C77,0,критерий_сортировки)</f>
        <v>319</v>
      </c>
      <c r="E83" s="30">
        <f t="shared" si="3"/>
        <v>319.000074</v>
      </c>
      <c r="F83" s="31">
        <f t="shared" si="4"/>
        <v>124.000012</v>
      </c>
      <c r="G83" s="31">
        <f t="shared" si="5"/>
        <v>12</v>
      </c>
      <c r="I83" s="5" t="str">
        <f ca="1">OFFSET(Данные!C$3,$G83,0)</f>
        <v>Продукт 12</v>
      </c>
      <c r="J83" s="30">
        <f ca="1">OFFSET(Данные!D$3,$G83,0)</f>
        <v>669</v>
      </c>
      <c r="K83" s="30">
        <f ca="1">OFFSET(Данные!E$3,$G83,0)</f>
        <v>124</v>
      </c>
      <c r="L83" s="6">
        <f ca="1">OFFSET(Данные!F$3,$G83,0)</f>
        <v>0.22</v>
      </c>
      <c r="M83" s="30">
        <f ca="1">OFFSET(Данные!G$3,$G83,0)</f>
        <v>-61</v>
      </c>
      <c r="N83" s="30">
        <f ca="1">OFFSET(Данные!H$3,$G83,0)</f>
        <v>983.54</v>
      </c>
    </row>
    <row r="84" spans="2:14" ht="12.75">
      <c r="B84" s="5">
        <f>Данные!B78</f>
        <v>75</v>
      </c>
      <c r="C84" s="5" t="str">
        <f>Данные!C78</f>
        <v>Продукт 75</v>
      </c>
      <c r="D84" s="5">
        <f ca="1">OFFSET(Данные!$C78,0,критерий_сортировки)</f>
        <v>476</v>
      </c>
      <c r="E84" s="30">
        <f t="shared" si="3"/>
        <v>476.000075</v>
      </c>
      <c r="F84" s="31">
        <f t="shared" si="4"/>
        <v>121.000059</v>
      </c>
      <c r="G84" s="31">
        <f t="shared" si="5"/>
        <v>59</v>
      </c>
      <c r="I84" s="5" t="str">
        <f ca="1">OFFSET(Данные!C$3,$G84,0)</f>
        <v>Продукт 59</v>
      </c>
      <c r="J84" s="30">
        <f ca="1">OFFSET(Данные!D$3,$G84,0)</f>
        <v>154</v>
      </c>
      <c r="K84" s="30">
        <f ca="1">OFFSET(Данные!E$3,$G84,0)</f>
        <v>121</v>
      </c>
      <c r="L84" s="6">
        <f ca="1">OFFSET(Данные!F$3,$G84,0)</f>
        <v>0.83</v>
      </c>
      <c r="M84" s="30">
        <f ca="1">OFFSET(Данные!G$3,$G84,0)</f>
        <v>-48</v>
      </c>
      <c r="N84" s="30">
        <f ca="1">OFFSET(Данные!H$3,$G84,0)</f>
        <v>79.95</v>
      </c>
    </row>
    <row r="85" spans="2:14" ht="12.75">
      <c r="B85" s="5">
        <f>Данные!B79</f>
        <v>76</v>
      </c>
      <c r="C85" s="5" t="str">
        <f>Данные!C79</f>
        <v>Продукт 76</v>
      </c>
      <c r="D85" s="5">
        <f ca="1">OFFSET(Данные!$C79,0,критерий_сортировки)</f>
        <v>242</v>
      </c>
      <c r="E85" s="30">
        <f t="shared" si="3"/>
        <v>242.000076</v>
      </c>
      <c r="F85" s="31">
        <f t="shared" si="4"/>
        <v>116.000029</v>
      </c>
      <c r="G85" s="31">
        <f t="shared" si="5"/>
        <v>29</v>
      </c>
      <c r="I85" s="5" t="str">
        <f ca="1">OFFSET(Данные!C$3,$G85,0)</f>
        <v>Продукт 29</v>
      </c>
      <c r="J85" s="30">
        <f ca="1">OFFSET(Данные!D$3,$G85,0)</f>
        <v>923</v>
      </c>
      <c r="K85" s="30">
        <f ca="1">OFFSET(Данные!E$3,$G85,0)</f>
        <v>116</v>
      </c>
      <c r="L85" s="6">
        <f ca="1">OFFSET(Данные!F$3,$G85,0)</f>
        <v>0.61</v>
      </c>
      <c r="M85" s="30">
        <f ca="1">OFFSET(Данные!G$3,$G85,0)</f>
        <v>-69</v>
      </c>
      <c r="N85" s="30">
        <f ca="1">OFFSET(Данные!H$3,$G85,0)</f>
        <v>386.26</v>
      </c>
    </row>
    <row r="86" spans="2:14" ht="12.75">
      <c r="B86" s="5">
        <f>Данные!B80</f>
        <v>77</v>
      </c>
      <c r="C86" s="5" t="str">
        <f>Данные!C80</f>
        <v>Продукт 77</v>
      </c>
      <c r="D86" s="5">
        <f ca="1">OFFSET(Данные!$C80,0,критерий_сортировки)</f>
        <v>372</v>
      </c>
      <c r="E86" s="30">
        <f t="shared" si="3"/>
        <v>372.000077</v>
      </c>
      <c r="F86" s="31">
        <f t="shared" si="4"/>
        <v>116.000023</v>
      </c>
      <c r="G86" s="31">
        <f t="shared" si="5"/>
        <v>23</v>
      </c>
      <c r="I86" s="5" t="str">
        <f ca="1">OFFSET(Данные!C$3,$G86,0)</f>
        <v>Продукт 23</v>
      </c>
      <c r="J86" s="30">
        <f ca="1">OFFSET(Данные!D$3,$G86,0)</f>
        <v>482</v>
      </c>
      <c r="K86" s="30">
        <f ca="1">OFFSET(Данные!E$3,$G86,0)</f>
        <v>116</v>
      </c>
      <c r="L86" s="6">
        <f ca="1">OFFSET(Данные!F$3,$G86,0)</f>
        <v>0.71</v>
      </c>
      <c r="M86" s="30">
        <f ca="1">OFFSET(Данные!G$3,$G86,0)</f>
        <v>-27</v>
      </c>
      <c r="N86" s="30">
        <f ca="1">OFFSET(Данные!H$3,$G86,0)</f>
        <v>337.36</v>
      </c>
    </row>
    <row r="87" spans="2:14" ht="12.75">
      <c r="B87" s="5">
        <f>Данные!B81</f>
        <v>78</v>
      </c>
      <c r="C87" s="5" t="str">
        <f>Данные!C81</f>
        <v>Продукт 78</v>
      </c>
      <c r="D87" s="5">
        <f ca="1">OFFSET(Данные!$C81,0,критерий_сортировки)</f>
        <v>16</v>
      </c>
      <c r="E87" s="30">
        <f t="shared" si="3"/>
        <v>16.000078</v>
      </c>
      <c r="F87" s="31">
        <f t="shared" si="4"/>
        <v>115.000083</v>
      </c>
      <c r="G87" s="31">
        <f t="shared" si="5"/>
        <v>83</v>
      </c>
      <c r="I87" s="5" t="str">
        <f ca="1">OFFSET(Данные!C$3,$G87,0)</f>
        <v>Продукт 83</v>
      </c>
      <c r="J87" s="30">
        <f ca="1">OFFSET(Данные!D$3,$G87,0)</f>
        <v>913</v>
      </c>
      <c r="K87" s="30">
        <f ca="1">OFFSET(Данные!E$3,$G87,0)</f>
        <v>115</v>
      </c>
      <c r="L87" s="6">
        <f ca="1">OFFSET(Данные!F$3,$G87,0)</f>
        <v>0.12</v>
      </c>
      <c r="M87" s="30">
        <f ca="1">OFFSET(Данные!G$3,$G87,0)</f>
        <v>51</v>
      </c>
      <c r="N87" s="30">
        <f ca="1">OFFSET(Данные!H$3,$G87,0)</f>
        <v>558.06</v>
      </c>
    </row>
    <row r="88" spans="2:14" ht="12.75">
      <c r="B88" s="5">
        <f>Данные!B82</f>
        <v>79</v>
      </c>
      <c r="C88" s="5" t="str">
        <f>Данные!C82</f>
        <v>Продукт 79</v>
      </c>
      <c r="D88" s="5">
        <f ca="1">OFFSET(Данные!$C82,0,критерий_сортировки)</f>
        <v>124</v>
      </c>
      <c r="E88" s="30">
        <f t="shared" si="3"/>
        <v>124.000079</v>
      </c>
      <c r="F88" s="31">
        <f t="shared" si="4"/>
        <v>100.000087</v>
      </c>
      <c r="G88" s="31">
        <f t="shared" si="5"/>
        <v>87</v>
      </c>
      <c r="I88" s="5" t="str">
        <f ca="1">OFFSET(Данные!C$3,$G88,0)</f>
        <v>Продукт 87</v>
      </c>
      <c r="J88" s="30">
        <f ca="1">OFFSET(Данные!D$3,$G88,0)</f>
        <v>1319</v>
      </c>
      <c r="K88" s="30">
        <f ca="1">OFFSET(Данные!E$3,$G88,0)</f>
        <v>100</v>
      </c>
      <c r="L88" s="6">
        <f ca="1">OFFSET(Данные!F$3,$G88,0)</f>
        <v>0.79</v>
      </c>
      <c r="M88" s="30">
        <f ca="1">OFFSET(Данные!G$3,$G88,0)</f>
        <v>-46</v>
      </c>
      <c r="N88" s="30">
        <f ca="1">OFFSET(Данные!H$3,$G88,0)</f>
        <v>365.38</v>
      </c>
    </row>
    <row r="89" spans="2:14" ht="12.75">
      <c r="B89" s="5">
        <f>Данные!B83</f>
        <v>80</v>
      </c>
      <c r="C89" s="5" t="str">
        <f>Данные!C83</f>
        <v>Продукт 80</v>
      </c>
      <c r="D89" s="5">
        <f ca="1">OFFSET(Данные!$C83,0,критерий_сортировки)</f>
        <v>299</v>
      </c>
      <c r="E89" s="30">
        <f t="shared" si="3"/>
        <v>299.00008</v>
      </c>
      <c r="F89" s="31">
        <f t="shared" si="4"/>
        <v>90.000055</v>
      </c>
      <c r="G89" s="31">
        <f t="shared" si="5"/>
        <v>55</v>
      </c>
      <c r="I89" s="5" t="str">
        <f ca="1">OFFSET(Данные!C$3,$G89,0)</f>
        <v>Продукт 55</v>
      </c>
      <c r="J89" s="30">
        <f ca="1">OFFSET(Данные!D$3,$G89,0)</f>
        <v>143</v>
      </c>
      <c r="K89" s="30">
        <f ca="1">OFFSET(Данные!E$3,$G89,0)</f>
        <v>90</v>
      </c>
      <c r="L89" s="6">
        <f ca="1">OFFSET(Данные!F$3,$G89,0)</f>
        <v>0.42</v>
      </c>
      <c r="M89" s="30">
        <f ca="1">OFFSET(Данные!G$3,$G89,0)</f>
        <v>-63</v>
      </c>
      <c r="N89" s="30">
        <f ca="1">OFFSET(Данные!H$3,$G89,0)</f>
        <v>34.5</v>
      </c>
    </row>
    <row r="90" spans="2:14" ht="12.75">
      <c r="B90" s="5">
        <f>Данные!B84</f>
        <v>81</v>
      </c>
      <c r="C90" s="5" t="str">
        <f>Данные!C84</f>
        <v>Продукт 81</v>
      </c>
      <c r="D90" s="5">
        <f ca="1">OFFSET(Данные!$C84,0,критерий_сортировки)</f>
        <v>9</v>
      </c>
      <c r="E90" s="30">
        <f t="shared" si="3"/>
        <v>9.000081</v>
      </c>
      <c r="F90" s="31">
        <f t="shared" si="4"/>
        <v>84.000045</v>
      </c>
      <c r="G90" s="31">
        <f t="shared" si="5"/>
        <v>45</v>
      </c>
      <c r="I90" s="5" t="str">
        <f ca="1">OFFSET(Данные!C$3,$G90,0)</f>
        <v>Продукт 45</v>
      </c>
      <c r="J90" s="30">
        <f ca="1">OFFSET(Данные!D$3,$G90,0)</f>
        <v>905</v>
      </c>
      <c r="K90" s="30">
        <f ca="1">OFFSET(Данные!E$3,$G90,0)</f>
        <v>84</v>
      </c>
      <c r="L90" s="6">
        <f ca="1">OFFSET(Данные!F$3,$G90,0)</f>
        <v>0.22</v>
      </c>
      <c r="M90" s="30">
        <f ca="1">OFFSET(Данные!G$3,$G90,0)</f>
        <v>-88</v>
      </c>
      <c r="N90" s="30">
        <f ca="1">OFFSET(Данные!H$3,$G90,0)</f>
        <v>101.97</v>
      </c>
    </row>
    <row r="91" spans="2:14" ht="12.75">
      <c r="B91" s="5">
        <f>Данные!B85</f>
        <v>82</v>
      </c>
      <c r="C91" s="5" t="str">
        <f>Данные!C85</f>
        <v>Продукт 82</v>
      </c>
      <c r="D91" s="5">
        <f ca="1">OFFSET(Данные!$C85,0,критерий_сортировки)</f>
        <v>19</v>
      </c>
      <c r="E91" s="30">
        <f t="shared" si="3"/>
        <v>19.000082</v>
      </c>
      <c r="F91" s="31">
        <f t="shared" si="4"/>
        <v>77.000015</v>
      </c>
      <c r="G91" s="31">
        <f t="shared" si="5"/>
        <v>15</v>
      </c>
      <c r="I91" s="5" t="str">
        <f ca="1">OFFSET(Данные!C$3,$G91,0)</f>
        <v>Продукт 15</v>
      </c>
      <c r="J91" s="30">
        <f ca="1">OFFSET(Данные!D$3,$G91,0)</f>
        <v>807</v>
      </c>
      <c r="K91" s="30">
        <f ca="1">OFFSET(Данные!E$3,$G91,0)</f>
        <v>77</v>
      </c>
      <c r="L91" s="6">
        <f ca="1">OFFSET(Данные!F$3,$G91,0)</f>
        <v>0.91</v>
      </c>
      <c r="M91" s="30">
        <f ca="1">OFFSET(Данные!G$3,$G91,0)</f>
        <v>59</v>
      </c>
      <c r="N91" s="30">
        <f ca="1">OFFSET(Данные!H$3,$G91,0)</f>
        <v>180.39</v>
      </c>
    </row>
    <row r="92" spans="2:14" ht="12.75">
      <c r="B92" s="5">
        <f>Данные!B86</f>
        <v>83</v>
      </c>
      <c r="C92" s="5" t="str">
        <f>Данные!C86</f>
        <v>Продукт 83</v>
      </c>
      <c r="D92" s="5">
        <f ca="1">OFFSET(Данные!$C86,0,критерий_сортировки)</f>
        <v>115</v>
      </c>
      <c r="E92" s="30">
        <f t="shared" si="3"/>
        <v>115.000083</v>
      </c>
      <c r="F92" s="31">
        <f t="shared" si="4"/>
        <v>73.000067</v>
      </c>
      <c r="G92" s="31">
        <f t="shared" si="5"/>
        <v>67</v>
      </c>
      <c r="I92" s="5" t="str">
        <f ca="1">OFFSET(Данные!C$3,$G92,0)</f>
        <v>Продукт 67</v>
      </c>
      <c r="J92" s="30">
        <f ca="1">OFFSET(Данные!D$3,$G92,0)</f>
        <v>870</v>
      </c>
      <c r="K92" s="30">
        <f ca="1">OFFSET(Данные!E$3,$G92,0)</f>
        <v>73</v>
      </c>
      <c r="L92" s="6">
        <f ca="1">OFFSET(Данные!F$3,$G92,0)</f>
        <v>0.08</v>
      </c>
      <c r="M92" s="30">
        <f ca="1">OFFSET(Данные!G$3,$G92,0)</f>
        <v>22</v>
      </c>
      <c r="N92" s="30">
        <f ca="1">OFFSET(Данные!H$3,$G92,0)</f>
        <v>541.55</v>
      </c>
    </row>
    <row r="93" spans="2:14" ht="12.75">
      <c r="B93" s="5">
        <f>Данные!B87</f>
        <v>84</v>
      </c>
      <c r="C93" s="5" t="str">
        <f>Данные!C87</f>
        <v>Продукт 84</v>
      </c>
      <c r="D93" s="5">
        <f ca="1">OFFSET(Данные!$C87,0,критерий_сортировки)</f>
        <v>347</v>
      </c>
      <c r="E93" s="30">
        <f t="shared" si="3"/>
        <v>347.000084</v>
      </c>
      <c r="F93" s="31">
        <f t="shared" si="4"/>
        <v>69.000096</v>
      </c>
      <c r="G93" s="31">
        <f t="shared" si="5"/>
        <v>96</v>
      </c>
      <c r="I93" s="5" t="str">
        <f ca="1">OFFSET(Данные!C$3,$G93,0)</f>
        <v>Продукт 96</v>
      </c>
      <c r="J93" s="30">
        <f ca="1">OFFSET(Данные!D$3,$G93,0)</f>
        <v>1102</v>
      </c>
      <c r="K93" s="30">
        <f ca="1">OFFSET(Данные!E$3,$G93,0)</f>
        <v>69</v>
      </c>
      <c r="L93" s="6">
        <f ca="1">OFFSET(Данные!F$3,$G93,0)</f>
        <v>0.16</v>
      </c>
      <c r="M93" s="30">
        <f ca="1">OFFSET(Данные!G$3,$G93,0)</f>
        <v>16</v>
      </c>
      <c r="N93" s="30">
        <f ca="1">OFFSET(Данные!H$3,$G93,0)</f>
        <v>453.03</v>
      </c>
    </row>
    <row r="94" spans="2:14" ht="12.75">
      <c r="B94" s="5">
        <f>Данные!B88</f>
        <v>85</v>
      </c>
      <c r="C94" s="5" t="str">
        <f>Данные!C88</f>
        <v>Продукт 85</v>
      </c>
      <c r="D94" s="5">
        <f ca="1">OFFSET(Данные!$C88,0,критерий_сортировки)</f>
        <v>318</v>
      </c>
      <c r="E94" s="30">
        <f t="shared" si="3"/>
        <v>318.000085</v>
      </c>
      <c r="F94" s="31">
        <f t="shared" si="4"/>
        <v>65.00004</v>
      </c>
      <c r="G94" s="31">
        <f t="shared" si="5"/>
        <v>40</v>
      </c>
      <c r="I94" s="5" t="str">
        <f ca="1">OFFSET(Данные!C$3,$G94,0)</f>
        <v>Продукт 40</v>
      </c>
      <c r="J94" s="30">
        <f ca="1">OFFSET(Данные!D$3,$G94,0)</f>
        <v>297</v>
      </c>
      <c r="K94" s="30">
        <f ca="1">OFFSET(Данные!E$3,$G94,0)</f>
        <v>65</v>
      </c>
      <c r="L94" s="6">
        <f ca="1">OFFSET(Данные!F$3,$G94,0)</f>
        <v>0.44</v>
      </c>
      <c r="M94" s="30">
        <f ca="1">OFFSET(Данные!G$3,$G94,0)</f>
        <v>53</v>
      </c>
      <c r="N94" s="30">
        <f ca="1">OFFSET(Данные!H$3,$G94,0)</f>
        <v>53.51</v>
      </c>
    </row>
    <row r="95" spans="2:14" ht="12.75">
      <c r="B95" s="5">
        <f>Данные!B89</f>
        <v>86</v>
      </c>
      <c r="C95" s="5" t="str">
        <f>Данные!C89</f>
        <v>Продукт 86</v>
      </c>
      <c r="D95" s="5">
        <f ca="1">OFFSET(Данные!$C89,0,критерий_сортировки)</f>
        <v>430</v>
      </c>
      <c r="E95" s="30">
        <f t="shared" si="3"/>
        <v>430.000086</v>
      </c>
      <c r="F95" s="31">
        <f t="shared" si="4"/>
        <v>64.000051</v>
      </c>
      <c r="G95" s="31">
        <f t="shared" si="5"/>
        <v>51</v>
      </c>
      <c r="I95" s="5" t="str">
        <f ca="1">OFFSET(Данные!C$3,$G95,0)</f>
        <v>Продукт 51</v>
      </c>
      <c r="J95" s="30">
        <f ca="1">OFFSET(Данные!D$3,$G95,0)</f>
        <v>120</v>
      </c>
      <c r="K95" s="30">
        <f ca="1">OFFSET(Данные!E$3,$G95,0)</f>
        <v>64</v>
      </c>
      <c r="L95" s="6">
        <f ca="1">OFFSET(Данные!F$3,$G95,0)</f>
        <v>0.46</v>
      </c>
      <c r="M95" s="30">
        <f ca="1">OFFSET(Данные!G$3,$G95,0)</f>
        <v>-46</v>
      </c>
      <c r="N95" s="30">
        <f ca="1">OFFSET(Данные!H$3,$G95,0)</f>
        <v>880.23</v>
      </c>
    </row>
    <row r="96" spans="2:14" ht="12.75">
      <c r="B96" s="5">
        <f>Данные!B90</f>
        <v>87</v>
      </c>
      <c r="C96" s="5" t="str">
        <f>Данные!C90</f>
        <v>Продукт 87</v>
      </c>
      <c r="D96" s="5">
        <f ca="1">OFFSET(Данные!$C90,0,критерий_сортировки)</f>
        <v>100</v>
      </c>
      <c r="E96" s="30">
        <f t="shared" si="3"/>
        <v>100.000087</v>
      </c>
      <c r="F96" s="31">
        <f t="shared" si="4"/>
        <v>64.000031</v>
      </c>
      <c r="G96" s="31">
        <f t="shared" si="5"/>
        <v>31</v>
      </c>
      <c r="I96" s="5" t="str">
        <f ca="1">OFFSET(Данные!C$3,$G96,0)</f>
        <v>Продукт 31</v>
      </c>
      <c r="J96" s="30">
        <f ca="1">OFFSET(Данные!D$3,$G96,0)</f>
        <v>1270</v>
      </c>
      <c r="K96" s="30">
        <f ca="1">OFFSET(Данные!E$3,$G96,0)</f>
        <v>64</v>
      </c>
      <c r="L96" s="6">
        <f ca="1">OFFSET(Данные!F$3,$G96,0)</f>
        <v>0.53</v>
      </c>
      <c r="M96" s="30">
        <f ca="1">OFFSET(Данные!G$3,$G96,0)</f>
        <v>87</v>
      </c>
      <c r="N96" s="30">
        <f ca="1">OFFSET(Данные!H$3,$G96,0)</f>
        <v>259.52</v>
      </c>
    </row>
    <row r="97" spans="2:14" ht="12.75">
      <c r="B97" s="5">
        <f>Данные!B91</f>
        <v>88</v>
      </c>
      <c r="C97" s="5" t="str">
        <f>Данные!C91</f>
        <v>Продукт 88</v>
      </c>
      <c r="D97" s="5">
        <f ca="1">OFFSET(Данные!$C91,0,критерий_сортировки)</f>
        <v>471</v>
      </c>
      <c r="E97" s="30">
        <f t="shared" si="3"/>
        <v>471.000088</v>
      </c>
      <c r="F97" s="31">
        <f t="shared" si="4"/>
        <v>57.000028</v>
      </c>
      <c r="G97" s="31">
        <f t="shared" si="5"/>
        <v>28</v>
      </c>
      <c r="I97" s="5" t="str">
        <f ca="1">OFFSET(Данные!C$3,$G97,0)</f>
        <v>Продукт 28</v>
      </c>
      <c r="J97" s="30">
        <f ca="1">OFFSET(Данные!D$3,$G97,0)</f>
        <v>136</v>
      </c>
      <c r="K97" s="30">
        <f ca="1">OFFSET(Данные!E$3,$G97,0)</f>
        <v>57</v>
      </c>
      <c r="L97" s="6">
        <f ca="1">OFFSET(Данные!F$3,$G97,0)</f>
        <v>0.07</v>
      </c>
      <c r="M97" s="30">
        <f ca="1">OFFSET(Данные!G$3,$G97,0)</f>
        <v>14</v>
      </c>
      <c r="N97" s="30">
        <f ca="1">OFFSET(Данные!H$3,$G97,0)</f>
        <v>985.32</v>
      </c>
    </row>
    <row r="98" spans="2:14" ht="12.75">
      <c r="B98" s="5">
        <f>Данные!B92</f>
        <v>89</v>
      </c>
      <c r="C98" s="5" t="str">
        <f>Данные!C92</f>
        <v>Продукт 89</v>
      </c>
      <c r="D98" s="5">
        <f ca="1">OFFSET(Данные!$C92,0,критерий_сортировки)</f>
        <v>380</v>
      </c>
      <c r="E98" s="30">
        <f t="shared" si="3"/>
        <v>380.000089</v>
      </c>
      <c r="F98" s="31">
        <f t="shared" si="4"/>
        <v>53.000073</v>
      </c>
      <c r="G98" s="31">
        <f t="shared" si="5"/>
        <v>73</v>
      </c>
      <c r="I98" s="5" t="str">
        <f ca="1">OFFSET(Данные!C$3,$G98,0)</f>
        <v>Продукт 73</v>
      </c>
      <c r="J98" s="30">
        <f ca="1">OFFSET(Данные!D$3,$G98,0)</f>
        <v>350</v>
      </c>
      <c r="K98" s="30">
        <f ca="1">OFFSET(Данные!E$3,$G98,0)</f>
        <v>53</v>
      </c>
      <c r="L98" s="6">
        <f ca="1">OFFSET(Данные!F$3,$G98,0)</f>
        <v>0.17</v>
      </c>
      <c r="M98" s="30">
        <f ca="1">OFFSET(Данные!G$3,$G98,0)</f>
        <v>71</v>
      </c>
      <c r="N98" s="30">
        <f ca="1">OFFSET(Данные!H$3,$G98,0)</f>
        <v>646.45</v>
      </c>
    </row>
    <row r="99" spans="2:14" ht="12.75">
      <c r="B99" s="5">
        <f>Данные!B93</f>
        <v>90</v>
      </c>
      <c r="C99" s="5" t="str">
        <f>Данные!C93</f>
        <v>Продукт 90</v>
      </c>
      <c r="D99" s="5">
        <f ca="1">OFFSET(Данные!$C93,0,критерий_сортировки)</f>
        <v>379</v>
      </c>
      <c r="E99" s="30">
        <f t="shared" si="3"/>
        <v>379.00009</v>
      </c>
      <c r="F99" s="31">
        <f t="shared" si="4"/>
        <v>49.000093</v>
      </c>
      <c r="G99" s="31">
        <f t="shared" si="5"/>
        <v>93</v>
      </c>
      <c r="I99" s="5" t="str">
        <f ca="1">OFFSET(Данные!C$3,$G99,0)</f>
        <v>Продукт 93</v>
      </c>
      <c r="J99" s="30">
        <f ca="1">OFFSET(Данные!D$3,$G99,0)</f>
        <v>680</v>
      </c>
      <c r="K99" s="30">
        <f ca="1">OFFSET(Данные!E$3,$G99,0)</f>
        <v>49</v>
      </c>
      <c r="L99" s="6">
        <f ca="1">OFFSET(Данные!F$3,$G99,0)</f>
        <v>0.03</v>
      </c>
      <c r="M99" s="30">
        <f ca="1">OFFSET(Данные!G$3,$G99,0)</f>
        <v>-81</v>
      </c>
      <c r="N99" s="30">
        <f ca="1">OFFSET(Данные!H$3,$G99,0)</f>
        <v>614.98</v>
      </c>
    </row>
    <row r="100" spans="2:14" ht="12.75">
      <c r="B100" s="5">
        <f>Данные!B94</f>
        <v>91</v>
      </c>
      <c r="C100" s="5" t="str">
        <f>Данные!C94</f>
        <v>Продукт 91</v>
      </c>
      <c r="D100" s="5">
        <f ca="1">OFFSET(Данные!$C94,0,критерий_сортировки)</f>
        <v>473</v>
      </c>
      <c r="E100" s="30">
        <f t="shared" si="3"/>
        <v>473.000091</v>
      </c>
      <c r="F100" s="31">
        <f t="shared" si="4"/>
        <v>42.000064</v>
      </c>
      <c r="G100" s="31">
        <f t="shared" si="5"/>
        <v>64</v>
      </c>
      <c r="I100" s="5" t="str">
        <f ca="1">OFFSET(Данные!C$3,$G100,0)</f>
        <v>Продукт 64</v>
      </c>
      <c r="J100" s="30">
        <f ca="1">OFFSET(Данные!D$3,$G100,0)</f>
        <v>259</v>
      </c>
      <c r="K100" s="30">
        <f ca="1">OFFSET(Данные!E$3,$G100,0)</f>
        <v>42</v>
      </c>
      <c r="L100" s="6">
        <f ca="1">OFFSET(Данные!F$3,$G100,0)</f>
        <v>0.28</v>
      </c>
      <c r="M100" s="30">
        <f ca="1">OFFSET(Данные!G$3,$G100,0)</f>
        <v>-60</v>
      </c>
      <c r="N100" s="30">
        <f ca="1">OFFSET(Данные!H$3,$G100,0)</f>
        <v>728.32</v>
      </c>
    </row>
    <row r="101" spans="2:14" ht="12.75">
      <c r="B101" s="5">
        <f>Данные!B95</f>
        <v>92</v>
      </c>
      <c r="C101" s="5" t="str">
        <f>Данные!C95</f>
        <v>Продукт 92</v>
      </c>
      <c r="D101" s="5">
        <f ca="1">OFFSET(Данные!$C95,0,критерий_сортировки)</f>
        <v>244</v>
      </c>
      <c r="E101" s="30">
        <f t="shared" si="3"/>
        <v>244.000092</v>
      </c>
      <c r="F101" s="31">
        <f t="shared" si="4"/>
        <v>19.000082</v>
      </c>
      <c r="G101" s="31">
        <f t="shared" si="5"/>
        <v>82</v>
      </c>
      <c r="I101" s="5" t="str">
        <f ca="1">OFFSET(Данные!C$3,$G101,0)</f>
        <v>Продукт 82</v>
      </c>
      <c r="J101" s="30">
        <f ca="1">OFFSET(Данные!D$3,$G101,0)</f>
        <v>389</v>
      </c>
      <c r="K101" s="30">
        <f ca="1">OFFSET(Данные!E$3,$G101,0)</f>
        <v>19</v>
      </c>
      <c r="L101" s="6">
        <f ca="1">OFFSET(Данные!F$3,$G101,0)</f>
        <v>0.37</v>
      </c>
      <c r="M101" s="30">
        <f ca="1">OFFSET(Данные!G$3,$G101,0)</f>
        <v>2</v>
      </c>
      <c r="N101" s="30">
        <f ca="1">OFFSET(Данные!H$3,$G101,0)</f>
        <v>620.14</v>
      </c>
    </row>
    <row r="102" spans="2:14" ht="12.75">
      <c r="B102" s="5">
        <f>Данные!B96</f>
        <v>93</v>
      </c>
      <c r="C102" s="5" t="str">
        <f>Данные!C96</f>
        <v>Продукт 93</v>
      </c>
      <c r="D102" s="5">
        <f ca="1">OFFSET(Данные!$C96,0,критерий_сортировки)</f>
        <v>49</v>
      </c>
      <c r="E102" s="30">
        <f t="shared" si="3"/>
        <v>49.000093</v>
      </c>
      <c r="F102" s="31">
        <f t="shared" si="4"/>
        <v>18.000062</v>
      </c>
      <c r="G102" s="31">
        <f t="shared" si="5"/>
        <v>62</v>
      </c>
      <c r="I102" s="5" t="str">
        <f ca="1">OFFSET(Данные!C$3,$G102,0)</f>
        <v>Продукт 62</v>
      </c>
      <c r="J102" s="30">
        <f ca="1">OFFSET(Данные!D$3,$G102,0)</f>
        <v>266</v>
      </c>
      <c r="K102" s="30">
        <f ca="1">OFFSET(Данные!E$3,$G102,0)</f>
        <v>18</v>
      </c>
      <c r="L102" s="6">
        <f ca="1">OFFSET(Данные!F$3,$G102,0)</f>
        <v>0.54</v>
      </c>
      <c r="M102" s="30">
        <f ca="1">OFFSET(Данные!G$3,$G102,0)</f>
        <v>96</v>
      </c>
      <c r="N102" s="30">
        <f ca="1">OFFSET(Данные!H$3,$G102,0)</f>
        <v>973.22</v>
      </c>
    </row>
    <row r="103" spans="2:14" ht="12.75">
      <c r="B103" s="5">
        <f>Данные!B97</f>
        <v>94</v>
      </c>
      <c r="C103" s="5" t="str">
        <f>Данные!C97</f>
        <v>Продукт 94</v>
      </c>
      <c r="D103" s="5">
        <f ca="1">OFFSET(Данные!$C97,0,критерий_сортировки)</f>
        <v>423</v>
      </c>
      <c r="E103" s="30">
        <f t="shared" si="3"/>
        <v>423.000094</v>
      </c>
      <c r="F103" s="31">
        <f t="shared" si="4"/>
        <v>16.000078</v>
      </c>
      <c r="G103" s="31">
        <f t="shared" si="5"/>
        <v>78</v>
      </c>
      <c r="I103" s="5" t="str">
        <f ca="1">OFFSET(Данные!C$3,$G103,0)</f>
        <v>Продукт 78</v>
      </c>
      <c r="J103" s="30">
        <f ca="1">OFFSET(Данные!D$3,$G103,0)</f>
        <v>1053</v>
      </c>
      <c r="K103" s="30">
        <f ca="1">OFFSET(Данные!E$3,$G103,0)</f>
        <v>16</v>
      </c>
      <c r="L103" s="6">
        <f ca="1">OFFSET(Данные!F$3,$G103,0)</f>
        <v>0.02</v>
      </c>
      <c r="M103" s="30">
        <f ca="1">OFFSET(Данные!G$3,$G103,0)</f>
        <v>38</v>
      </c>
      <c r="N103" s="30">
        <f ca="1">OFFSET(Данные!H$3,$G103,0)</f>
        <v>571.91</v>
      </c>
    </row>
    <row r="104" spans="2:14" ht="12.75">
      <c r="B104" s="5">
        <f>Данные!B98</f>
        <v>95</v>
      </c>
      <c r="C104" s="5" t="str">
        <f>Данные!C98</f>
        <v>Продукт 95</v>
      </c>
      <c r="D104" s="5">
        <f ca="1">OFFSET(Данные!$C98,0,критерий_сортировки)</f>
        <v>15</v>
      </c>
      <c r="E104" s="30">
        <f t="shared" si="3"/>
        <v>15.000095</v>
      </c>
      <c r="F104" s="31">
        <f t="shared" si="4"/>
        <v>16.000008</v>
      </c>
      <c r="G104" s="31">
        <f t="shared" si="5"/>
        <v>8</v>
      </c>
      <c r="I104" s="5" t="str">
        <f ca="1">OFFSET(Данные!C$3,$G104,0)</f>
        <v>Продукт 8</v>
      </c>
      <c r="J104" s="30">
        <f ca="1">OFFSET(Данные!D$3,$G104,0)</f>
        <v>107</v>
      </c>
      <c r="K104" s="30">
        <f ca="1">OFFSET(Данные!E$3,$G104,0)</f>
        <v>16</v>
      </c>
      <c r="L104" s="6">
        <f ca="1">OFFSET(Данные!F$3,$G104,0)</f>
        <v>0.59</v>
      </c>
      <c r="M104" s="30">
        <f ca="1">OFFSET(Данные!G$3,$G104,0)</f>
        <v>61</v>
      </c>
      <c r="N104" s="30">
        <f ca="1">OFFSET(Данные!H$3,$G104,0)</f>
        <v>532.21</v>
      </c>
    </row>
    <row r="105" spans="2:14" ht="12.75">
      <c r="B105" s="5">
        <f>Данные!B99</f>
        <v>96</v>
      </c>
      <c r="C105" s="5" t="str">
        <f>Данные!C99</f>
        <v>Продукт 96</v>
      </c>
      <c r="D105" s="5">
        <f ca="1">OFFSET(Данные!$C99,0,критерий_сортировки)</f>
        <v>69</v>
      </c>
      <c r="E105" s="30">
        <f t="shared" si="3"/>
        <v>69.000096</v>
      </c>
      <c r="F105" s="31">
        <f t="shared" si="4"/>
        <v>15.000095</v>
      </c>
      <c r="G105" s="31">
        <f t="shared" si="5"/>
        <v>95</v>
      </c>
      <c r="I105" s="5" t="str">
        <f ca="1">OFFSET(Данные!C$3,$G105,0)</f>
        <v>Продукт 95</v>
      </c>
      <c r="J105" s="30">
        <f ca="1">OFFSET(Данные!D$3,$G105,0)</f>
        <v>889</v>
      </c>
      <c r="K105" s="30">
        <f ca="1">OFFSET(Данные!E$3,$G105,0)</f>
        <v>15</v>
      </c>
      <c r="L105" s="6">
        <f ca="1">OFFSET(Данные!F$3,$G105,0)</f>
        <v>0.11</v>
      </c>
      <c r="M105" s="30">
        <f ca="1">OFFSET(Данные!G$3,$G105,0)</f>
        <v>85</v>
      </c>
      <c r="N105" s="30">
        <f ca="1">OFFSET(Данные!H$3,$G105,0)</f>
        <v>80.79</v>
      </c>
    </row>
    <row r="106" spans="2:14" ht="12.75">
      <c r="B106" s="5">
        <f>Данные!B100</f>
        <v>97</v>
      </c>
      <c r="C106" s="5" t="str">
        <f>Данные!C100</f>
        <v>Продукт 97</v>
      </c>
      <c r="D106" s="5">
        <f ca="1">OFFSET(Данные!$C100,0,критерий_сортировки)</f>
        <v>393</v>
      </c>
      <c r="E106" s="30">
        <f t="shared" si="3"/>
        <v>393.000097</v>
      </c>
      <c r="F106" s="31">
        <f t="shared" si="4"/>
        <v>12.000032</v>
      </c>
      <c r="G106" s="31">
        <f t="shared" si="5"/>
        <v>32</v>
      </c>
      <c r="I106" s="5" t="str">
        <f ca="1">OFFSET(Данные!C$3,$G106,0)</f>
        <v>Продукт 32</v>
      </c>
      <c r="J106" s="30">
        <f ca="1">OFFSET(Данные!D$3,$G106,0)</f>
        <v>880</v>
      </c>
      <c r="K106" s="30">
        <f ca="1">OFFSET(Данные!E$3,$G106,0)</f>
        <v>12</v>
      </c>
      <c r="L106" s="6">
        <f ca="1">OFFSET(Данные!F$3,$G106,0)</f>
        <v>0.9</v>
      </c>
      <c r="M106" s="30">
        <f ca="1">OFFSET(Данные!G$3,$G106,0)</f>
        <v>41</v>
      </c>
      <c r="N106" s="30">
        <f ca="1">OFFSET(Данные!H$3,$G106,0)</f>
        <v>915.26</v>
      </c>
    </row>
    <row r="107" spans="2:14" ht="12.75">
      <c r="B107" s="5">
        <f>Данные!B101</f>
        <v>98</v>
      </c>
      <c r="C107" s="5" t="str">
        <f>Данные!C101</f>
        <v>Продукт 98</v>
      </c>
      <c r="D107" s="5">
        <f ca="1">OFFSET(Данные!$C101,0,критерий_сортировки)</f>
        <v>343</v>
      </c>
      <c r="E107" s="30">
        <f t="shared" si="3"/>
        <v>343.000098</v>
      </c>
      <c r="F107" s="31">
        <f t="shared" si="4"/>
        <v>9.000081</v>
      </c>
      <c r="G107" s="31">
        <f t="shared" si="5"/>
        <v>81</v>
      </c>
      <c r="I107" s="5" t="str">
        <f ca="1">OFFSET(Данные!C$3,$G107,0)</f>
        <v>Продукт 81</v>
      </c>
      <c r="J107" s="30">
        <f ca="1">OFFSET(Данные!D$3,$G107,0)</f>
        <v>1059</v>
      </c>
      <c r="K107" s="30">
        <f ca="1">OFFSET(Данные!E$3,$G107,0)</f>
        <v>9</v>
      </c>
      <c r="L107" s="6">
        <f ca="1">OFFSET(Данные!F$3,$G107,0)</f>
        <v>0.68</v>
      </c>
      <c r="M107" s="30">
        <f ca="1">OFFSET(Данные!G$3,$G107,0)</f>
        <v>81</v>
      </c>
      <c r="N107" s="30">
        <f ca="1">OFFSET(Данные!H$3,$G107,0)</f>
        <v>100.84</v>
      </c>
    </row>
    <row r="108" spans="2:14" ht="12.75">
      <c r="B108" s="5">
        <f>Данные!B102</f>
        <v>99</v>
      </c>
      <c r="C108" s="5" t="str">
        <f>Данные!C102</f>
        <v>Продукт 99</v>
      </c>
      <c r="D108" s="5">
        <f ca="1">OFFSET(Данные!$C102,0,критерий_сортировки)</f>
        <v>289</v>
      </c>
      <c r="E108" s="30">
        <f t="shared" si="3"/>
        <v>289.000099</v>
      </c>
      <c r="F108" s="31">
        <f t="shared" si="4"/>
        <v>9.000003</v>
      </c>
      <c r="G108" s="31">
        <f t="shared" si="5"/>
        <v>3</v>
      </c>
      <c r="I108" s="5" t="str">
        <f ca="1">OFFSET(Данные!C$3,$G108,0)</f>
        <v>Продукт 3</v>
      </c>
      <c r="J108" s="30">
        <f ca="1">OFFSET(Данные!D$3,$G108,0)</f>
        <v>760</v>
      </c>
      <c r="K108" s="30">
        <f ca="1">OFFSET(Данные!E$3,$G108,0)</f>
        <v>9</v>
      </c>
      <c r="L108" s="6">
        <f ca="1">OFFSET(Данные!F$3,$G108,0)</f>
        <v>0.95</v>
      </c>
      <c r="M108" s="30">
        <f ca="1">OFFSET(Данные!G$3,$G108,0)</f>
        <v>-30</v>
      </c>
      <c r="N108" s="30">
        <f ca="1">OFFSET(Данные!H$3,$G108,0)</f>
        <v>503.34</v>
      </c>
    </row>
    <row r="109" spans="2:14" ht="12.75">
      <c r="B109" s="32">
        <f>Данные!B103</f>
        <v>100</v>
      </c>
      <c r="C109" s="32" t="str">
        <f>Данные!C103</f>
        <v>Продукт 100</v>
      </c>
      <c r="D109" s="32">
        <f ca="1">OFFSET(Данные!$C103,0,критерий_сортировки)</f>
        <v>183</v>
      </c>
      <c r="E109" s="33">
        <f t="shared" si="3"/>
        <v>183.0001</v>
      </c>
      <c r="F109" s="34">
        <f t="shared" si="4"/>
        <v>5.000053</v>
      </c>
      <c r="G109" s="34">
        <f t="shared" si="5"/>
        <v>53</v>
      </c>
      <c r="I109" s="32" t="str">
        <f ca="1">OFFSET(Данные!C$3,$G109,0)</f>
        <v>Продукт 53</v>
      </c>
      <c r="J109" s="33">
        <f ca="1">OFFSET(Данные!D$3,$G109,0)</f>
        <v>1108</v>
      </c>
      <c r="K109" s="33">
        <f ca="1">OFFSET(Данные!E$3,$G109,0)</f>
        <v>5</v>
      </c>
      <c r="L109" s="37">
        <f ca="1">OFFSET(Данные!F$3,$G109,0)</f>
        <v>0.37</v>
      </c>
      <c r="M109" s="33">
        <f ca="1">OFFSET(Данные!G$3,$G109,0)</f>
        <v>83</v>
      </c>
      <c r="N109" s="33">
        <f ca="1">OFFSET(Данные!H$3,$G109,0)</f>
        <v>992.41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Таблица с прокруткой и сортировкой для дашборда</dc:title>
  <dc:subject>ExcelttipRu blog post</dc:subject>
  <dc:creator>Smith</dc:creator>
  <cp:keywords/>
  <dc:description/>
  <cp:lastModifiedBy>Smith</cp:lastModifiedBy>
  <dcterms:created xsi:type="dcterms:W3CDTF">2013-03-29T19:14:22Z</dcterms:created>
  <dcterms:modified xsi:type="dcterms:W3CDTF">2013-03-31T06:12:48Z</dcterms:modified>
  <cp:category/>
  <cp:version/>
  <cp:contentType/>
  <cp:contentStatus/>
</cp:coreProperties>
</file>