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20490" windowHeight="7905"/>
  </bookViews>
  <sheets>
    <sheet name="Отчет" sheetId="1" r:id="rId1"/>
    <sheet name="Расчет" sheetId="2" r:id="rId2"/>
  </sheets>
  <definedNames>
    <definedName name="города">Отчет!$A$4:$A$14</definedName>
    <definedName name="тариф">Расчет!$J$3</definedName>
    <definedName name="часы">Расчет!$I$3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38" i="1"/>
  <c r="K4" i="2"/>
  <c r="K3" i="2"/>
  <c r="P42" i="1"/>
  <c r="O42" i="1"/>
  <c r="N42" i="1"/>
  <c r="Q42" i="1" s="1"/>
  <c r="P41" i="1"/>
  <c r="O41" i="1"/>
  <c r="Q41" i="1" s="1"/>
  <c r="N41" i="1"/>
  <c r="P40" i="1"/>
  <c r="O40" i="1"/>
  <c r="N40" i="1"/>
  <c r="P39" i="1"/>
  <c r="O39" i="1"/>
  <c r="Q39" i="1" s="1"/>
  <c r="N39" i="1"/>
  <c r="P38" i="1"/>
  <c r="O38" i="1"/>
  <c r="N38" i="1"/>
  <c r="Q38" i="1" s="1"/>
  <c r="P37" i="1"/>
  <c r="O37" i="1"/>
  <c r="N37" i="1"/>
  <c r="P36" i="1"/>
  <c r="O36" i="1"/>
  <c r="N36" i="1"/>
  <c r="Q36" i="1" s="1"/>
  <c r="P35" i="1"/>
  <c r="O35" i="1"/>
  <c r="Q35" i="1" s="1"/>
  <c r="N35" i="1"/>
  <c r="P34" i="1"/>
  <c r="O34" i="1"/>
  <c r="N34" i="1"/>
  <c r="Q34" i="1" s="1"/>
  <c r="P33" i="1"/>
  <c r="O33" i="1"/>
  <c r="O43" i="1" s="1"/>
  <c r="N33" i="1"/>
  <c r="P32" i="1"/>
  <c r="O32" i="1"/>
  <c r="N32" i="1"/>
  <c r="L42" i="1"/>
  <c r="K42" i="1"/>
  <c r="J42" i="1"/>
  <c r="L41" i="1"/>
  <c r="K41" i="1"/>
  <c r="J41" i="1"/>
  <c r="L40" i="1"/>
  <c r="K40" i="1"/>
  <c r="J40" i="1"/>
  <c r="M40" i="1" s="1"/>
  <c r="L39" i="1"/>
  <c r="K39" i="1"/>
  <c r="M39" i="1" s="1"/>
  <c r="J39" i="1"/>
  <c r="L38" i="1"/>
  <c r="J38" i="1"/>
  <c r="L37" i="1"/>
  <c r="K37" i="1"/>
  <c r="M37" i="1" s="1"/>
  <c r="J37" i="1"/>
  <c r="L36" i="1"/>
  <c r="K36" i="1"/>
  <c r="J36" i="1"/>
  <c r="M36" i="1" s="1"/>
  <c r="L35" i="1"/>
  <c r="K35" i="1"/>
  <c r="J35" i="1"/>
  <c r="L34" i="1"/>
  <c r="K34" i="1"/>
  <c r="J34" i="1"/>
  <c r="L33" i="1"/>
  <c r="K33" i="1"/>
  <c r="J33" i="1"/>
  <c r="L32" i="1"/>
  <c r="L43" i="1" s="1"/>
  <c r="K32" i="1"/>
  <c r="J32" i="1"/>
  <c r="J43" i="1" s="1"/>
  <c r="H42" i="1"/>
  <c r="G42" i="1"/>
  <c r="F42" i="1"/>
  <c r="H41" i="1"/>
  <c r="G41" i="1"/>
  <c r="F41" i="1"/>
  <c r="H40" i="1"/>
  <c r="G40" i="1"/>
  <c r="F40" i="1"/>
  <c r="I40" i="1" s="1"/>
  <c r="H39" i="1"/>
  <c r="G39" i="1"/>
  <c r="F39" i="1"/>
  <c r="H38" i="1"/>
  <c r="G38" i="1"/>
  <c r="F38" i="1"/>
  <c r="I38" i="1" s="1"/>
  <c r="H37" i="1"/>
  <c r="G37" i="1"/>
  <c r="I37" i="1" s="1"/>
  <c r="F37" i="1"/>
  <c r="H36" i="1"/>
  <c r="G36" i="1"/>
  <c r="F36" i="1"/>
  <c r="H35" i="1"/>
  <c r="G35" i="1"/>
  <c r="I35" i="1" s="1"/>
  <c r="F35" i="1"/>
  <c r="H34" i="1"/>
  <c r="G34" i="1"/>
  <c r="F34" i="1"/>
  <c r="H33" i="1"/>
  <c r="G33" i="1"/>
  <c r="F33" i="1"/>
  <c r="H32" i="1"/>
  <c r="H43" i="1" s="1"/>
  <c r="G32" i="1"/>
  <c r="F32" i="1"/>
  <c r="F43" i="1" s="1"/>
  <c r="C32" i="1"/>
  <c r="E32" i="1" s="1"/>
  <c r="D32" i="1"/>
  <c r="C33" i="1"/>
  <c r="D33" i="1"/>
  <c r="C34" i="1"/>
  <c r="D34" i="1"/>
  <c r="C35" i="1"/>
  <c r="D35" i="1"/>
  <c r="C36" i="1"/>
  <c r="E36" i="1" s="1"/>
  <c r="D36" i="1"/>
  <c r="C37" i="1"/>
  <c r="D37" i="1"/>
  <c r="C38" i="1"/>
  <c r="D38" i="1"/>
  <c r="C39" i="1"/>
  <c r="D39" i="1"/>
  <c r="C40" i="1"/>
  <c r="E40" i="1" s="1"/>
  <c r="D40" i="1"/>
  <c r="C41" i="1"/>
  <c r="D41" i="1"/>
  <c r="C42" i="1"/>
  <c r="D42" i="1"/>
  <c r="B33" i="1"/>
  <c r="B43" i="1" s="1"/>
  <c r="B34" i="1"/>
  <c r="B35" i="1"/>
  <c r="E35" i="1" s="1"/>
  <c r="B36" i="1"/>
  <c r="B37" i="1"/>
  <c r="E37" i="1" s="1"/>
  <c r="B38" i="1"/>
  <c r="B39" i="1"/>
  <c r="E39" i="1" s="1"/>
  <c r="B40" i="1"/>
  <c r="B41" i="1"/>
  <c r="E41" i="1" s="1"/>
  <c r="B42" i="1"/>
  <c r="B32" i="1"/>
  <c r="P43" i="1"/>
  <c r="N43" i="1"/>
  <c r="G43" i="1"/>
  <c r="D43" i="1"/>
  <c r="C43" i="1"/>
  <c r="M42" i="1"/>
  <c r="I42" i="1"/>
  <c r="E42" i="1"/>
  <c r="M41" i="1"/>
  <c r="I41" i="1"/>
  <c r="Q40" i="1"/>
  <c r="I39" i="1"/>
  <c r="E38" i="1"/>
  <c r="Q37" i="1"/>
  <c r="I36" i="1"/>
  <c r="M35" i="1"/>
  <c r="M34" i="1"/>
  <c r="I34" i="1"/>
  <c r="E34" i="1"/>
  <c r="M33" i="1"/>
  <c r="I33" i="1"/>
  <c r="Q32" i="1"/>
  <c r="Q29" i="1"/>
  <c r="P29" i="1"/>
  <c r="O29" i="1"/>
  <c r="N29" i="1"/>
  <c r="L29" i="1"/>
  <c r="J29" i="1"/>
  <c r="I29" i="1"/>
  <c r="H29" i="1"/>
  <c r="G29" i="1"/>
  <c r="F29" i="1"/>
  <c r="E29" i="1"/>
  <c r="D29" i="1"/>
  <c r="C29" i="1"/>
  <c r="B29" i="1"/>
  <c r="Q28" i="1"/>
  <c r="Q27" i="1"/>
  <c r="Q26" i="1"/>
  <c r="Q25" i="1"/>
  <c r="Q24" i="1"/>
  <c r="Q23" i="1"/>
  <c r="Q22" i="1"/>
  <c r="Q21" i="1"/>
  <c r="Q20" i="1"/>
  <c r="Q19" i="1"/>
  <c r="Q18" i="1"/>
  <c r="M28" i="1"/>
  <c r="M27" i="1"/>
  <c r="M26" i="1"/>
  <c r="M25" i="1"/>
  <c r="M23" i="1"/>
  <c r="M22" i="1"/>
  <c r="M21" i="1"/>
  <c r="M20" i="1"/>
  <c r="M19" i="1"/>
  <c r="M18" i="1"/>
  <c r="I28" i="1"/>
  <c r="I27" i="1"/>
  <c r="I26" i="1"/>
  <c r="I25" i="1"/>
  <c r="I24" i="1"/>
  <c r="I23" i="1"/>
  <c r="I22" i="1"/>
  <c r="I21" i="1"/>
  <c r="I20" i="1"/>
  <c r="I19" i="1"/>
  <c r="I18" i="1"/>
  <c r="E18" i="1"/>
  <c r="E28" i="1"/>
  <c r="E27" i="1"/>
  <c r="E26" i="1"/>
  <c r="E25" i="1"/>
  <c r="E24" i="1"/>
  <c r="E23" i="1"/>
  <c r="E22" i="1"/>
  <c r="E21" i="1"/>
  <c r="E20" i="1"/>
  <c r="E19" i="1"/>
  <c r="K29" i="1" l="1"/>
  <c r="K43" i="1"/>
  <c r="M38" i="1"/>
  <c r="M24" i="1"/>
  <c r="M29" i="1" s="1"/>
  <c r="Q43" i="1"/>
  <c r="Q33" i="1"/>
  <c r="M32" i="1"/>
  <c r="M43" i="1" s="1"/>
  <c r="I32" i="1"/>
  <c r="I43" i="1" s="1"/>
  <c r="E43" i="1"/>
  <c r="E33" i="1"/>
  <c r="D15" i="1"/>
  <c r="F15" i="1"/>
  <c r="H15" i="1"/>
  <c r="K15" i="1"/>
  <c r="J15" i="1"/>
  <c r="L15" i="1"/>
  <c r="N15" i="1"/>
  <c r="P15" i="1"/>
  <c r="C15" i="1"/>
  <c r="G15" i="1"/>
  <c r="O15" i="1"/>
  <c r="B15" i="1"/>
  <c r="Q5" i="1"/>
  <c r="Q7" i="1"/>
  <c r="Q9" i="1"/>
  <c r="Q11" i="1"/>
  <c r="Q13" i="1"/>
  <c r="M5" i="1"/>
  <c r="M7" i="1"/>
  <c r="M9" i="1"/>
  <c r="M11" i="1"/>
  <c r="M13" i="1"/>
  <c r="Q4" i="1"/>
  <c r="Q6" i="1"/>
  <c r="Q8" i="1"/>
  <c r="Q10" i="1"/>
  <c r="Q12" i="1"/>
  <c r="Q14" i="1"/>
  <c r="I5" i="1"/>
  <c r="I7" i="1"/>
  <c r="I9" i="1"/>
  <c r="I11" i="1"/>
  <c r="I13" i="1"/>
  <c r="M4" i="1"/>
  <c r="M6" i="1"/>
  <c r="M8" i="1"/>
  <c r="M10" i="1"/>
  <c r="M12" i="1"/>
  <c r="M14" i="1"/>
  <c r="I4" i="1"/>
  <c r="I6" i="1"/>
  <c r="I8" i="1"/>
  <c r="I10" i="1"/>
  <c r="I12" i="1"/>
  <c r="I14" i="1"/>
  <c r="E13" i="1"/>
  <c r="E11" i="1"/>
  <c r="E9" i="1"/>
  <c r="E7" i="1"/>
  <c r="E5" i="1"/>
  <c r="E14" i="1"/>
  <c r="E12" i="1"/>
  <c r="E10" i="1"/>
  <c r="E8" i="1"/>
  <c r="E6" i="1"/>
  <c r="E4" i="1"/>
  <c r="Q15" i="1" l="1"/>
  <c r="E15" i="1"/>
  <c r="I15" i="1"/>
  <c r="M15" i="1"/>
</calcChain>
</file>

<file path=xl/comments1.xml><?xml version="1.0" encoding="utf-8"?>
<comments xmlns="http://schemas.openxmlformats.org/spreadsheetml/2006/main">
  <authors>
    <author>John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  <charset val="204"/>
          </rPr>
          <t>Ренат Лотфуллин:</t>
        </r>
        <r>
          <rPr>
            <sz val="9"/>
            <color indexed="81"/>
            <rFont val="Tahoma"/>
            <family val="2"/>
            <charset val="204"/>
          </rPr>
          <t xml:space="preserve">
Увеличить продажи</t>
        </r>
      </text>
    </comment>
    <comment ref="B12" authorId="0" shapeId="0">
      <text>
        <r>
          <rPr>
            <b/>
            <sz val="9"/>
            <color indexed="81"/>
            <rFont val="Tahoma"/>
            <family val="2"/>
            <charset val="204"/>
          </rPr>
          <t>John: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i/>
            <sz val="9"/>
            <color indexed="81"/>
            <rFont val="Tahoma"/>
            <family val="2"/>
            <charset val="204"/>
          </rPr>
          <t>Редактирование</t>
        </r>
      </text>
    </comment>
  </commentList>
</comments>
</file>

<file path=xl/sharedStrings.xml><?xml version="1.0" encoding="utf-8"?>
<sst xmlns="http://schemas.openxmlformats.org/spreadsheetml/2006/main" count="59" uniqueCount="38">
  <si>
    <t>Доходы по городам</t>
  </si>
  <si>
    <t>Москва</t>
  </si>
  <si>
    <t>Самара</t>
  </si>
  <si>
    <t>Санкт-Петербург</t>
  </si>
  <si>
    <t>Нижний Новгород</t>
  </si>
  <si>
    <t>Краснодар</t>
  </si>
  <si>
    <t>Владивосток</t>
  </si>
  <si>
    <t>Екатеренбург</t>
  </si>
  <si>
    <t>Казань</t>
  </si>
  <si>
    <t>Уфа</t>
  </si>
  <si>
    <t>Оренбург</t>
  </si>
  <si>
    <t>Тверь</t>
  </si>
  <si>
    <t>Продажи</t>
  </si>
  <si>
    <t>Январь</t>
  </si>
  <si>
    <t>Февраль</t>
  </si>
  <si>
    <t>Март</t>
  </si>
  <si>
    <t>Квартал 1</t>
  </si>
  <si>
    <t>Апрель</t>
  </si>
  <si>
    <t>Май</t>
  </si>
  <si>
    <t>Июнь</t>
  </si>
  <si>
    <t>Квартал 2</t>
  </si>
  <si>
    <t>Июль</t>
  </si>
  <si>
    <t>Август</t>
  </si>
  <si>
    <t>Сентябрь</t>
  </si>
  <si>
    <t>Октябрь</t>
  </si>
  <si>
    <t>Ноябрь</t>
  </si>
  <si>
    <t>Декабрь</t>
  </si>
  <si>
    <t>Квартал 3</t>
  </si>
  <si>
    <t>Квартал 4</t>
  </si>
  <si>
    <t>Итого по продажам</t>
  </si>
  <si>
    <t>Себестоимость проданных товаров</t>
  </si>
  <si>
    <t>Итого по себестоимости</t>
  </si>
  <si>
    <t>Доход с проданных товаров</t>
  </si>
  <si>
    <t>Итого по доходу</t>
  </si>
  <si>
    <t>Часы</t>
  </si>
  <si>
    <t>Тариф</t>
  </si>
  <si>
    <t>Сумма</t>
  </si>
  <si>
    <t>Тольятти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</si>
</sst>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_-* #,##0.0&quot;р.&quot;_-;\-* #,##0.0&quot;р.&quot;_-;_-* &quot;-&quot;??&quot;р.&quot;_-;_-@_-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44" fontId="0" fillId="0" borderId="0" xfId="0" applyNumberFormat="1"/>
    <xf numFmtId="0" fontId="1" fillId="0" borderId="0" xfId="0" applyFont="1" applyAlignment="1">
      <alignment horizontal="left"/>
    </xf>
    <xf numFmtId="164" fontId="0" fillId="0" borderId="0" xfId="0" applyNumberFormat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selection activeCell="B6" sqref="B6"/>
    </sheetView>
  </sheetViews>
  <sheetFormatPr defaultRowHeight="15" x14ac:dyDescent="0.25"/>
  <cols>
    <col min="1" max="1" width="28.85546875" customWidth="1"/>
    <col min="2" max="17" width="13.28515625" customWidth="1"/>
  </cols>
  <sheetData>
    <row r="1" spans="1:17" ht="15.75" x14ac:dyDescent="0.25">
      <c r="A1" s="1" t="s">
        <v>0</v>
      </c>
    </row>
    <row r="2" spans="1:17" x14ac:dyDescent="0.25"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3" t="s">
        <v>19</v>
      </c>
      <c r="I2" s="3" t="s">
        <v>20</v>
      </c>
      <c r="J2" s="3" t="s">
        <v>21</v>
      </c>
      <c r="K2" s="3" t="s">
        <v>22</v>
      </c>
      <c r="L2" s="3" t="s">
        <v>23</v>
      </c>
      <c r="M2" s="3" t="s">
        <v>27</v>
      </c>
      <c r="N2" s="3" t="s">
        <v>24</v>
      </c>
      <c r="O2" s="3" t="s">
        <v>25</v>
      </c>
      <c r="P2" s="3" t="s">
        <v>26</v>
      </c>
      <c r="Q2" s="3" t="s">
        <v>28</v>
      </c>
    </row>
    <row r="3" spans="1:17" x14ac:dyDescent="0.25">
      <c r="A3" s="2" t="s">
        <v>12</v>
      </c>
    </row>
    <row r="4" spans="1:17" x14ac:dyDescent="0.25">
      <c r="A4" s="4" t="s">
        <v>1</v>
      </c>
      <c r="B4" s="7">
        <v>38301</v>
      </c>
      <c r="C4" s="7">
        <v>33759</v>
      </c>
      <c r="D4" s="7">
        <v>19963</v>
      </c>
      <c r="E4" s="7">
        <f>SUM(B4:D4)</f>
        <v>92023</v>
      </c>
      <c r="F4" s="7">
        <v>37662</v>
      </c>
      <c r="G4" s="7">
        <v>45801</v>
      </c>
      <c r="H4" s="7">
        <v>10350</v>
      </c>
      <c r="I4" s="7">
        <f>SUM(F4:H4)</f>
        <v>93813</v>
      </c>
      <c r="J4" s="7">
        <v>43921</v>
      </c>
      <c r="K4" s="7">
        <v>47060</v>
      </c>
      <c r="L4" s="7">
        <v>47682</v>
      </c>
      <c r="M4" s="7">
        <f>SUM(J4:L4)</f>
        <v>138663</v>
      </c>
      <c r="N4" s="7">
        <v>15892</v>
      </c>
      <c r="O4" s="7">
        <v>18487</v>
      </c>
      <c r="P4" s="7">
        <v>47544</v>
      </c>
      <c r="Q4" s="7">
        <f>SUM(N4:P4)</f>
        <v>81923</v>
      </c>
    </row>
    <row r="5" spans="1:17" x14ac:dyDescent="0.25">
      <c r="A5" s="4" t="s">
        <v>2</v>
      </c>
      <c r="B5" s="7">
        <v>33608</v>
      </c>
      <c r="C5" s="7">
        <v>21296</v>
      </c>
      <c r="D5" s="7">
        <v>37705</v>
      </c>
      <c r="E5" s="7">
        <f t="shared" ref="E5:E14" si="0">SUM(B5:D5)</f>
        <v>92609</v>
      </c>
      <c r="F5" s="7">
        <v>15618</v>
      </c>
      <c r="G5" s="7">
        <v>42365</v>
      </c>
      <c r="H5" s="7">
        <v>20845</v>
      </c>
      <c r="I5" s="7">
        <f t="shared" ref="I5:I14" si="1">SUM(F5:H5)</f>
        <v>78828</v>
      </c>
      <c r="J5" s="7">
        <v>20968</v>
      </c>
      <c r="K5" s="7">
        <v>10571</v>
      </c>
      <c r="L5" s="7">
        <v>15690</v>
      </c>
      <c r="M5" s="7">
        <f t="shared" ref="M5:M14" si="2">SUM(J5:L5)</f>
        <v>47229</v>
      </c>
      <c r="N5" s="7">
        <v>12836</v>
      </c>
      <c r="O5" s="7">
        <v>20896</v>
      </c>
      <c r="P5" s="7">
        <v>23691</v>
      </c>
      <c r="Q5" s="7">
        <f t="shared" ref="Q5:Q14" si="3">SUM(N5:P5)</f>
        <v>57423</v>
      </c>
    </row>
    <row r="6" spans="1:17" x14ac:dyDescent="0.25">
      <c r="A6" s="4" t="s">
        <v>3</v>
      </c>
      <c r="B6" s="7">
        <v>13883</v>
      </c>
      <c r="C6" s="7">
        <v>27464</v>
      </c>
      <c r="D6" s="7">
        <v>43329</v>
      </c>
      <c r="E6" s="7">
        <f t="shared" si="0"/>
        <v>84676</v>
      </c>
      <c r="F6" s="7">
        <v>19484</v>
      </c>
      <c r="G6" s="7">
        <v>27106</v>
      </c>
      <c r="H6" s="7">
        <v>42830</v>
      </c>
      <c r="I6" s="7">
        <f t="shared" si="1"/>
        <v>89420</v>
      </c>
      <c r="J6" s="7">
        <v>18608</v>
      </c>
      <c r="K6" s="7">
        <v>26368</v>
      </c>
      <c r="L6" s="7">
        <v>13676</v>
      </c>
      <c r="M6" s="7">
        <f t="shared" si="2"/>
        <v>58652</v>
      </c>
      <c r="N6" s="7">
        <v>46519</v>
      </c>
      <c r="O6" s="7">
        <v>33707</v>
      </c>
      <c r="P6" s="7">
        <v>33398</v>
      </c>
      <c r="Q6" s="7">
        <f t="shared" si="3"/>
        <v>113624</v>
      </c>
    </row>
    <row r="7" spans="1:17" x14ac:dyDescent="0.25">
      <c r="A7" s="4" t="s">
        <v>4</v>
      </c>
      <c r="B7" s="7">
        <v>33542</v>
      </c>
      <c r="C7" s="7">
        <v>41782</v>
      </c>
      <c r="D7" s="7">
        <v>26279</v>
      </c>
      <c r="E7" s="7">
        <f t="shared" si="0"/>
        <v>101603</v>
      </c>
      <c r="F7" s="7">
        <v>42282</v>
      </c>
      <c r="G7" s="7">
        <v>40814</v>
      </c>
      <c r="H7" s="7">
        <v>47452</v>
      </c>
      <c r="I7" s="7">
        <f t="shared" si="1"/>
        <v>130548</v>
      </c>
      <c r="J7" s="7">
        <v>38058</v>
      </c>
      <c r="K7" s="7">
        <v>44376</v>
      </c>
      <c r="L7" s="7">
        <v>15756</v>
      </c>
      <c r="M7" s="7">
        <f t="shared" si="2"/>
        <v>98190</v>
      </c>
      <c r="N7" s="7">
        <v>28040</v>
      </c>
      <c r="O7" s="7">
        <v>22784</v>
      </c>
      <c r="P7" s="7">
        <v>28626</v>
      </c>
      <c r="Q7" s="7">
        <f t="shared" si="3"/>
        <v>79450</v>
      </c>
    </row>
    <row r="8" spans="1:17" x14ac:dyDescent="0.25">
      <c r="A8" s="4" t="s">
        <v>5</v>
      </c>
      <c r="B8" s="7">
        <v>12615</v>
      </c>
      <c r="C8" s="7">
        <v>28560</v>
      </c>
      <c r="D8" s="7">
        <v>11398</v>
      </c>
      <c r="E8" s="7">
        <f t="shared" si="0"/>
        <v>52573</v>
      </c>
      <c r="F8" s="7">
        <v>39192</v>
      </c>
      <c r="G8" s="7">
        <v>33550</v>
      </c>
      <c r="H8" s="7">
        <v>35304</v>
      </c>
      <c r="I8" s="7">
        <f t="shared" si="1"/>
        <v>108046</v>
      </c>
      <c r="J8" s="7">
        <v>12278</v>
      </c>
      <c r="K8" s="7">
        <v>19156</v>
      </c>
      <c r="L8" s="7">
        <v>35515</v>
      </c>
      <c r="M8" s="7">
        <f t="shared" si="2"/>
        <v>66949</v>
      </c>
      <c r="N8" s="7">
        <v>34454</v>
      </c>
      <c r="O8" s="7">
        <v>40138</v>
      </c>
      <c r="P8" s="7">
        <v>10035</v>
      </c>
      <c r="Q8" s="7">
        <f t="shared" si="3"/>
        <v>84627</v>
      </c>
    </row>
    <row r="9" spans="1:17" x14ac:dyDescent="0.25">
      <c r="A9" s="4" t="s">
        <v>6</v>
      </c>
      <c r="B9" s="7">
        <v>36857</v>
      </c>
      <c r="C9" s="7">
        <v>40575</v>
      </c>
      <c r="D9" s="7">
        <v>31585</v>
      </c>
      <c r="E9" s="7">
        <f t="shared" si="0"/>
        <v>109017</v>
      </c>
      <c r="F9" s="7">
        <v>23491</v>
      </c>
      <c r="G9" s="7">
        <v>40690</v>
      </c>
      <c r="H9" s="7">
        <v>46360</v>
      </c>
      <c r="I9" s="7">
        <f t="shared" si="1"/>
        <v>110541</v>
      </c>
      <c r="J9" s="7">
        <v>37343</v>
      </c>
      <c r="K9" s="7">
        <v>25003</v>
      </c>
      <c r="L9" s="7">
        <v>28161</v>
      </c>
      <c r="M9" s="7">
        <f t="shared" si="2"/>
        <v>90507</v>
      </c>
      <c r="N9" s="7">
        <v>22443</v>
      </c>
      <c r="O9" s="7">
        <v>39010</v>
      </c>
      <c r="P9" s="7">
        <v>36019</v>
      </c>
      <c r="Q9" s="7">
        <f t="shared" si="3"/>
        <v>97472</v>
      </c>
    </row>
    <row r="10" spans="1:17" x14ac:dyDescent="0.25">
      <c r="A10" s="4" t="s">
        <v>7</v>
      </c>
      <c r="B10" s="7">
        <v>43045</v>
      </c>
      <c r="C10" s="7">
        <v>40499</v>
      </c>
      <c r="D10" s="7">
        <v>21034</v>
      </c>
      <c r="E10" s="7">
        <f t="shared" si="0"/>
        <v>104578</v>
      </c>
      <c r="F10" s="7">
        <v>19708</v>
      </c>
      <c r="G10" s="7">
        <v>32208</v>
      </c>
      <c r="H10" s="7">
        <v>46534</v>
      </c>
      <c r="I10" s="7">
        <f t="shared" si="1"/>
        <v>98450</v>
      </c>
      <c r="J10" s="7">
        <v>34953</v>
      </c>
      <c r="K10" s="7">
        <v>30000</v>
      </c>
      <c r="L10" s="7">
        <v>14159</v>
      </c>
      <c r="M10" s="7">
        <f t="shared" si="2"/>
        <v>79112</v>
      </c>
      <c r="N10" s="7">
        <v>18623</v>
      </c>
      <c r="O10" s="7">
        <v>49822</v>
      </c>
      <c r="P10" s="7">
        <v>38793</v>
      </c>
      <c r="Q10" s="7">
        <f t="shared" si="3"/>
        <v>107238</v>
      </c>
    </row>
    <row r="11" spans="1:17" x14ac:dyDescent="0.25">
      <c r="A11" s="4" t="s">
        <v>8</v>
      </c>
      <c r="B11" s="7">
        <v>14041</v>
      </c>
      <c r="C11" s="7">
        <v>26802</v>
      </c>
      <c r="D11" s="7">
        <v>40676</v>
      </c>
      <c r="E11" s="7">
        <f t="shared" si="0"/>
        <v>81519</v>
      </c>
      <c r="F11" s="7">
        <v>26837</v>
      </c>
      <c r="G11" s="7">
        <v>16135</v>
      </c>
      <c r="H11" s="7">
        <v>15659</v>
      </c>
      <c r="I11" s="7">
        <f t="shared" si="1"/>
        <v>58631</v>
      </c>
      <c r="J11" s="7">
        <v>11186</v>
      </c>
      <c r="K11" s="7">
        <v>47623</v>
      </c>
      <c r="L11" s="7">
        <v>49363</v>
      </c>
      <c r="M11" s="7">
        <f t="shared" si="2"/>
        <v>108172</v>
      </c>
      <c r="N11" s="7">
        <v>44660</v>
      </c>
      <c r="O11" s="7">
        <v>47499</v>
      </c>
      <c r="P11" s="7">
        <v>49910</v>
      </c>
      <c r="Q11" s="7">
        <f t="shared" si="3"/>
        <v>142069</v>
      </c>
    </row>
    <row r="12" spans="1:17" x14ac:dyDescent="0.25">
      <c r="A12" s="4" t="s">
        <v>9</v>
      </c>
      <c r="B12" s="7">
        <v>34701</v>
      </c>
      <c r="C12" s="7">
        <v>39585</v>
      </c>
      <c r="D12" s="7">
        <v>38687</v>
      </c>
      <c r="E12" s="7">
        <f t="shared" si="0"/>
        <v>112973</v>
      </c>
      <c r="F12" s="7">
        <v>47588</v>
      </c>
      <c r="G12" s="7">
        <v>49206</v>
      </c>
      <c r="H12" s="7">
        <v>47765</v>
      </c>
      <c r="I12" s="7">
        <f t="shared" si="1"/>
        <v>144559</v>
      </c>
      <c r="J12" s="7">
        <v>38799</v>
      </c>
      <c r="K12" s="7">
        <v>26723</v>
      </c>
      <c r="L12" s="7">
        <v>28609</v>
      </c>
      <c r="M12" s="7">
        <f t="shared" si="2"/>
        <v>94131</v>
      </c>
      <c r="N12" s="7">
        <v>34273</v>
      </c>
      <c r="O12" s="7">
        <v>32767</v>
      </c>
      <c r="P12" s="7">
        <v>23778</v>
      </c>
      <c r="Q12" s="7">
        <f t="shared" si="3"/>
        <v>90818</v>
      </c>
    </row>
    <row r="13" spans="1:17" x14ac:dyDescent="0.25">
      <c r="A13" s="4" t="s">
        <v>10</v>
      </c>
      <c r="B13" s="7">
        <v>49944</v>
      </c>
      <c r="C13" s="7">
        <v>45401</v>
      </c>
      <c r="D13" s="7">
        <v>20795</v>
      </c>
      <c r="E13" s="7">
        <f t="shared" si="0"/>
        <v>116140</v>
      </c>
      <c r="F13" s="7">
        <v>31357</v>
      </c>
      <c r="G13" s="7">
        <v>17439</v>
      </c>
      <c r="H13" s="7">
        <v>20308</v>
      </c>
      <c r="I13" s="7">
        <f t="shared" si="1"/>
        <v>69104</v>
      </c>
      <c r="J13" s="7">
        <v>36514</v>
      </c>
      <c r="K13" s="7">
        <v>29798</v>
      </c>
      <c r="L13" s="7">
        <v>35178</v>
      </c>
      <c r="M13" s="7">
        <f t="shared" si="2"/>
        <v>101490</v>
      </c>
      <c r="N13" s="7">
        <v>22077</v>
      </c>
      <c r="O13" s="7">
        <v>30412</v>
      </c>
      <c r="P13" s="7">
        <v>43646</v>
      </c>
      <c r="Q13" s="7">
        <f t="shared" si="3"/>
        <v>96135</v>
      </c>
    </row>
    <row r="14" spans="1:17" x14ac:dyDescent="0.25">
      <c r="A14" s="4" t="s">
        <v>11</v>
      </c>
      <c r="B14" s="7">
        <v>45453</v>
      </c>
      <c r="C14" s="7">
        <v>11224</v>
      </c>
      <c r="D14" s="7">
        <v>46628</v>
      </c>
      <c r="E14" s="7">
        <f t="shared" si="0"/>
        <v>103305</v>
      </c>
      <c r="F14" s="7">
        <v>20380</v>
      </c>
      <c r="G14" s="7">
        <v>35138</v>
      </c>
      <c r="H14" s="7">
        <v>38682</v>
      </c>
      <c r="I14" s="7">
        <f t="shared" si="1"/>
        <v>94200</v>
      </c>
      <c r="J14" s="7">
        <v>20896</v>
      </c>
      <c r="K14" s="7">
        <v>49707</v>
      </c>
      <c r="L14" s="7">
        <v>34246</v>
      </c>
      <c r="M14" s="7">
        <f t="shared" si="2"/>
        <v>104849</v>
      </c>
      <c r="N14" s="7">
        <v>27943</v>
      </c>
      <c r="O14" s="7">
        <v>45942</v>
      </c>
      <c r="P14" s="7">
        <v>43549</v>
      </c>
      <c r="Q14" s="7">
        <f t="shared" si="3"/>
        <v>117434</v>
      </c>
    </row>
    <row r="15" spans="1:17" x14ac:dyDescent="0.25">
      <c r="A15" s="6" t="s">
        <v>29</v>
      </c>
      <c r="B15" s="7">
        <f>SUM(B4:B14)</f>
        <v>355990</v>
      </c>
      <c r="C15" s="7">
        <f t="shared" ref="C15:Q15" si="4">SUM(C4:C14)</f>
        <v>356947</v>
      </c>
      <c r="D15" s="7">
        <f t="shared" si="4"/>
        <v>338079</v>
      </c>
      <c r="E15" s="7">
        <f t="shared" si="4"/>
        <v>1051016</v>
      </c>
      <c r="F15" s="7">
        <f t="shared" si="4"/>
        <v>323599</v>
      </c>
      <c r="G15" s="7">
        <f t="shared" si="4"/>
        <v>380452</v>
      </c>
      <c r="H15" s="7">
        <f t="shared" si="4"/>
        <v>372089</v>
      </c>
      <c r="I15" s="7">
        <f t="shared" si="4"/>
        <v>1076140</v>
      </c>
      <c r="J15" s="7">
        <f t="shared" si="4"/>
        <v>313524</v>
      </c>
      <c r="K15" s="7">
        <f t="shared" si="4"/>
        <v>356385</v>
      </c>
      <c r="L15" s="7">
        <f t="shared" si="4"/>
        <v>318035</v>
      </c>
      <c r="M15" s="7">
        <f t="shared" si="4"/>
        <v>987944</v>
      </c>
      <c r="N15" s="7">
        <f t="shared" si="4"/>
        <v>307760</v>
      </c>
      <c r="O15" s="7">
        <f t="shared" si="4"/>
        <v>381464</v>
      </c>
      <c r="P15" s="7">
        <f t="shared" si="4"/>
        <v>378989</v>
      </c>
      <c r="Q15" s="7">
        <f t="shared" si="4"/>
        <v>1068213</v>
      </c>
    </row>
    <row r="16" spans="1:17" x14ac:dyDescent="0.25">
      <c r="K16" s="7"/>
    </row>
    <row r="17" spans="1:17" x14ac:dyDescent="0.25">
      <c r="A17" s="6" t="s">
        <v>30</v>
      </c>
    </row>
    <row r="18" spans="1:17" x14ac:dyDescent="0.25">
      <c r="A18" s="4" t="s">
        <v>1</v>
      </c>
      <c r="B18" s="5">
        <v>2072.4415279037553</v>
      </c>
      <c r="C18" s="5">
        <v>8766.5360681322145</v>
      </c>
      <c r="D18" s="5">
        <v>3787.373079486345</v>
      </c>
      <c r="E18" s="7">
        <f>SUM(B18:D18)</f>
        <v>14626.350675522313</v>
      </c>
      <c r="F18" s="5">
        <v>16031.232145466978</v>
      </c>
      <c r="G18" s="5">
        <v>36446.913436889467</v>
      </c>
      <c r="H18" s="5">
        <v>3318.7368358302106</v>
      </c>
      <c r="I18" s="7">
        <f>SUM(F18:H18)</f>
        <v>55796.882418186658</v>
      </c>
      <c r="J18" s="5">
        <v>14450.48919978097</v>
      </c>
      <c r="K18" s="5">
        <v>46412.961648974167</v>
      </c>
      <c r="L18" s="5">
        <v>38150.414116770393</v>
      </c>
      <c r="M18" s="7">
        <f>SUM(J18:L18)</f>
        <v>99013.864965525529</v>
      </c>
      <c r="N18" s="5">
        <v>8488.8312041622921</v>
      </c>
      <c r="O18" s="5">
        <v>13082.270447700197</v>
      </c>
      <c r="P18" s="5">
        <v>21404.826153732316</v>
      </c>
      <c r="Q18" s="7">
        <f>SUM(N18:P18)</f>
        <v>42975.927805594809</v>
      </c>
    </row>
    <row r="19" spans="1:17" x14ac:dyDescent="0.25">
      <c r="A19" s="4" t="s">
        <v>37</v>
      </c>
      <c r="B19" s="5">
        <v>4057.5249476094737</v>
      </c>
      <c r="C19" s="5">
        <v>4594.2123651798784</v>
      </c>
      <c r="D19" s="5">
        <v>16960.326207823917</v>
      </c>
      <c r="E19" s="7">
        <f t="shared" ref="E19:E28" si="5">SUM(B19:D19)</f>
        <v>25612.063520613268</v>
      </c>
      <c r="F19" s="5">
        <v>585.18059486479683</v>
      </c>
      <c r="G19" s="5">
        <v>16040.527031996053</v>
      </c>
      <c r="H19" s="5">
        <v>20419.011320789385</v>
      </c>
      <c r="I19" s="7">
        <f t="shared" ref="I19:I28" si="6">SUM(F19:H19)</f>
        <v>37044.718947650239</v>
      </c>
      <c r="J19" s="5">
        <v>17648.954863296618</v>
      </c>
      <c r="K19" s="5">
        <v>2199.3815483965773</v>
      </c>
      <c r="L19" s="5">
        <v>5419.2891004688545</v>
      </c>
      <c r="M19" s="7">
        <f t="shared" ref="M19:M28" si="7">SUM(J19:L19)</f>
        <v>25267.625512162049</v>
      </c>
      <c r="N19" s="5">
        <v>7843.3641262119818</v>
      </c>
      <c r="O19" s="5">
        <v>11734.742812550465</v>
      </c>
      <c r="P19" s="5">
        <v>17074.143788695194</v>
      </c>
      <c r="Q19" s="7">
        <f t="shared" ref="Q19:Q28" si="8">SUM(N19:P19)</f>
        <v>36652.250727457635</v>
      </c>
    </row>
    <row r="20" spans="1:17" x14ac:dyDescent="0.25">
      <c r="A20" s="4" t="s">
        <v>3</v>
      </c>
      <c r="B20" s="5">
        <v>10348.333374295962</v>
      </c>
      <c r="C20" s="5">
        <v>19774.896308950261</v>
      </c>
      <c r="D20" s="5">
        <v>37675.014291958294</v>
      </c>
      <c r="E20" s="7">
        <f t="shared" si="5"/>
        <v>67798.243975204517</v>
      </c>
      <c r="F20" s="5">
        <v>7000.1400602371241</v>
      </c>
      <c r="G20" s="5">
        <v>12875.351143439731</v>
      </c>
      <c r="H20" s="5">
        <v>3246.7148631710666</v>
      </c>
      <c r="I20" s="7">
        <f t="shared" si="6"/>
        <v>23122.206066847921</v>
      </c>
      <c r="J20" s="5">
        <v>6434.5097005612233</v>
      </c>
      <c r="K20" s="5">
        <v>23651.438389709321</v>
      </c>
      <c r="L20" s="5">
        <v>4236.6000007914226</v>
      </c>
      <c r="M20" s="7">
        <f t="shared" si="7"/>
        <v>34322.548091061966</v>
      </c>
      <c r="N20" s="5">
        <v>15768.383436788237</v>
      </c>
      <c r="O20" s="5">
        <v>31232.447113042261</v>
      </c>
      <c r="P20" s="5">
        <v>10195.135535820868</v>
      </c>
      <c r="Q20" s="7">
        <f t="shared" si="8"/>
        <v>57195.966085651366</v>
      </c>
    </row>
    <row r="21" spans="1:17" x14ac:dyDescent="0.25">
      <c r="A21" s="4" t="s">
        <v>4</v>
      </c>
      <c r="B21" s="5">
        <v>13372.692245285045</v>
      </c>
      <c r="C21" s="5">
        <v>8531.6042154758707</v>
      </c>
      <c r="D21" s="5">
        <v>1532.7757286564874</v>
      </c>
      <c r="E21" s="7">
        <f t="shared" si="5"/>
        <v>23437.072189417406</v>
      </c>
      <c r="F21" s="5">
        <v>1904.5323454246256</v>
      </c>
      <c r="G21" s="5">
        <v>34714.751303738347</v>
      </c>
      <c r="H21" s="5">
        <v>46830.948455212179</v>
      </c>
      <c r="I21" s="7">
        <f t="shared" si="6"/>
        <v>83450.232104375144</v>
      </c>
      <c r="J21" s="5">
        <v>32328.871527193613</v>
      </c>
      <c r="K21" s="5">
        <v>14511.74176686226</v>
      </c>
      <c r="L21" s="5">
        <v>3093.387733945041</v>
      </c>
      <c r="M21" s="7">
        <f t="shared" si="7"/>
        <v>49934.001028000916</v>
      </c>
      <c r="N21" s="5">
        <v>9922.8178296219248</v>
      </c>
      <c r="O21" s="5">
        <v>6682.8609429160761</v>
      </c>
      <c r="P21" s="5">
        <v>24180.753348075759</v>
      </c>
      <c r="Q21" s="7">
        <f t="shared" si="8"/>
        <v>40786.432120613761</v>
      </c>
    </row>
    <row r="22" spans="1:17" x14ac:dyDescent="0.25">
      <c r="A22" s="4" t="s">
        <v>5</v>
      </c>
      <c r="B22" s="5">
        <v>3183.1657355398042</v>
      </c>
      <c r="C22" s="5">
        <v>22661.631946349527</v>
      </c>
      <c r="D22" s="5">
        <v>11063.398300706534</v>
      </c>
      <c r="E22" s="7">
        <f t="shared" si="5"/>
        <v>36908.195982595869</v>
      </c>
      <c r="F22" s="5">
        <v>17001.463428815434</v>
      </c>
      <c r="G22" s="5">
        <v>29104.356079376154</v>
      </c>
      <c r="H22" s="5">
        <v>21047.434251620867</v>
      </c>
      <c r="I22" s="7">
        <f t="shared" si="6"/>
        <v>67153.253759812462</v>
      </c>
      <c r="J22" s="5">
        <v>9109.3149711431852</v>
      </c>
      <c r="K22" s="5">
        <v>4976.0093060001655</v>
      </c>
      <c r="L22" s="5">
        <v>16172.043256850975</v>
      </c>
      <c r="M22" s="7">
        <f t="shared" si="7"/>
        <v>30257.367533994326</v>
      </c>
      <c r="N22" s="5">
        <v>20126.927777184304</v>
      </c>
      <c r="O22" s="5">
        <v>37272.582583270741</v>
      </c>
      <c r="P22" s="5">
        <v>3612.1129039808638</v>
      </c>
      <c r="Q22" s="7">
        <f t="shared" si="8"/>
        <v>61011.623264435912</v>
      </c>
    </row>
    <row r="23" spans="1:17" x14ac:dyDescent="0.25">
      <c r="A23" s="4" t="s">
        <v>6</v>
      </c>
      <c r="B23" s="5">
        <v>35285.299631074588</v>
      </c>
      <c r="C23" s="5">
        <v>37054.444285245743</v>
      </c>
      <c r="D23" s="5">
        <v>18480.022717314383</v>
      </c>
      <c r="E23" s="7">
        <f t="shared" si="5"/>
        <v>90819.766633634703</v>
      </c>
      <c r="F23" s="5">
        <v>4968.7269871759518</v>
      </c>
      <c r="G23" s="5">
        <v>31926.396138584605</v>
      </c>
      <c r="H23" s="5">
        <v>9922.3334667114523</v>
      </c>
      <c r="I23" s="7">
        <f t="shared" si="6"/>
        <v>46817.456592472008</v>
      </c>
      <c r="J23" s="5">
        <v>35155.069130293836</v>
      </c>
      <c r="K23" s="5">
        <v>19585.179797474597</v>
      </c>
      <c r="L23" s="5">
        <v>13041.460375985222</v>
      </c>
      <c r="M23" s="7">
        <f t="shared" si="7"/>
        <v>67781.709303753654</v>
      </c>
      <c r="N23" s="5">
        <v>13871.14434853099</v>
      </c>
      <c r="O23" s="5">
        <v>22513.62294653042</v>
      </c>
      <c r="P23" s="5">
        <v>15291.610422578315</v>
      </c>
      <c r="Q23" s="7">
        <f t="shared" si="8"/>
        <v>51676.37771763972</v>
      </c>
    </row>
    <row r="24" spans="1:17" x14ac:dyDescent="0.25">
      <c r="A24" s="4" t="s">
        <v>7</v>
      </c>
      <c r="B24" s="5">
        <v>11030.438182724462</v>
      </c>
      <c r="C24" s="5">
        <v>19602.238684638291</v>
      </c>
      <c r="D24" s="5">
        <v>8870.8781507981948</v>
      </c>
      <c r="E24" s="7">
        <f t="shared" si="5"/>
        <v>39503.555018160943</v>
      </c>
      <c r="F24" s="5">
        <v>11768.280664070964</v>
      </c>
      <c r="G24" s="5">
        <v>759.34374295073133</v>
      </c>
      <c r="H24" s="5">
        <v>38754.264820236342</v>
      </c>
      <c r="I24" s="7">
        <f t="shared" si="6"/>
        <v>51281.889227258042</v>
      </c>
      <c r="J24" s="5">
        <v>31414.708131035004</v>
      </c>
      <c r="K24" s="5">
        <f>K10*0.5</f>
        <v>15000</v>
      </c>
      <c r="L24" s="5">
        <v>13318.026332010295</v>
      </c>
      <c r="M24" s="7">
        <f t="shared" si="7"/>
        <v>59732.734463045301</v>
      </c>
      <c r="N24" s="5">
        <v>10763.03332393506</v>
      </c>
      <c r="O24" s="5">
        <v>44527.970571697762</v>
      </c>
      <c r="P24" s="5">
        <v>35793.375673788018</v>
      </c>
      <c r="Q24" s="7">
        <f t="shared" si="8"/>
        <v>91084.379569420838</v>
      </c>
    </row>
    <row r="25" spans="1:17" x14ac:dyDescent="0.25">
      <c r="A25" s="4" t="s">
        <v>8</v>
      </c>
      <c r="B25" s="5">
        <v>6646.843398658767</v>
      </c>
      <c r="C25" s="5">
        <v>21844.98226804132</v>
      </c>
      <c r="D25" s="5">
        <v>22936.46452854131</v>
      </c>
      <c r="E25" s="7">
        <f t="shared" si="5"/>
        <v>51428.290195241396</v>
      </c>
      <c r="F25" s="5">
        <v>8296.449292541216</v>
      </c>
      <c r="G25" s="5">
        <v>7901.8735397659229</v>
      </c>
      <c r="H25" s="5">
        <v>4617.3481686018886</v>
      </c>
      <c r="I25" s="7">
        <f t="shared" si="6"/>
        <v>20815.671000909027</v>
      </c>
      <c r="J25" s="5">
        <v>8920.3979916865737</v>
      </c>
      <c r="K25" s="5">
        <v>44625.276501913489</v>
      </c>
      <c r="L25" s="5">
        <v>40951.852447404708</v>
      </c>
      <c r="M25" s="7">
        <f t="shared" si="7"/>
        <v>94497.526941004762</v>
      </c>
      <c r="N25" s="5">
        <v>35838.971723172413</v>
      </c>
      <c r="O25" s="5">
        <v>41052.739820381961</v>
      </c>
      <c r="P25" s="5">
        <v>12232.494443653619</v>
      </c>
      <c r="Q25" s="7">
        <f t="shared" si="8"/>
        <v>89124.205987207999</v>
      </c>
    </row>
    <row r="26" spans="1:17" x14ac:dyDescent="0.25">
      <c r="A26" s="4" t="s">
        <v>9</v>
      </c>
      <c r="B26" s="5">
        <v>9600.1668397490357</v>
      </c>
      <c r="C26" s="5">
        <v>29338.114938172348</v>
      </c>
      <c r="D26" s="5">
        <v>8493.6785577140763</v>
      </c>
      <c r="E26" s="7">
        <f t="shared" si="5"/>
        <v>47431.960335635456</v>
      </c>
      <c r="F26" s="5">
        <v>2519.3066054759629</v>
      </c>
      <c r="G26" s="5">
        <v>20547.007777818191</v>
      </c>
      <c r="H26" s="5">
        <v>42128.054924416319</v>
      </c>
      <c r="I26" s="7">
        <f t="shared" si="6"/>
        <v>65194.369307710469</v>
      </c>
      <c r="J26" s="5">
        <v>33184.537945064527</v>
      </c>
      <c r="K26" s="5">
        <v>20937.308161003628</v>
      </c>
      <c r="L26" s="5">
        <v>7264.0367792710495</v>
      </c>
      <c r="M26" s="7">
        <f t="shared" si="7"/>
        <v>61385.882885339204</v>
      </c>
      <c r="N26" s="5">
        <v>33613.967715204955</v>
      </c>
      <c r="O26" s="5">
        <v>9596.9203887528492</v>
      </c>
      <c r="P26" s="5">
        <v>21893.001325635178</v>
      </c>
      <c r="Q26" s="7">
        <f t="shared" si="8"/>
        <v>65103.889429592979</v>
      </c>
    </row>
    <row r="27" spans="1:17" x14ac:dyDescent="0.25">
      <c r="A27" s="4" t="s">
        <v>10</v>
      </c>
      <c r="B27" s="5">
        <v>36646.704639107847</v>
      </c>
      <c r="C27" s="5">
        <v>20500.136259556701</v>
      </c>
      <c r="D27" s="5">
        <v>15116.213370087264</v>
      </c>
      <c r="E27" s="7">
        <f t="shared" si="5"/>
        <v>72263.054268751817</v>
      </c>
      <c r="F27" s="5">
        <v>19275.572365209642</v>
      </c>
      <c r="G27" s="5">
        <v>2693.4986209694334</v>
      </c>
      <c r="H27" s="5">
        <v>236.48245339402763</v>
      </c>
      <c r="I27" s="7">
        <f t="shared" si="6"/>
        <v>22205.553439573101</v>
      </c>
      <c r="J27" s="5">
        <v>19852.510252193286</v>
      </c>
      <c r="K27" s="5">
        <v>14673.658874347475</v>
      </c>
      <c r="L27" s="5">
        <v>7484.9331161304108</v>
      </c>
      <c r="M27" s="7">
        <f t="shared" si="7"/>
        <v>42011.102242671172</v>
      </c>
      <c r="N27" s="5">
        <v>4726.8808966629558</v>
      </c>
      <c r="O27" s="5">
        <v>25010.811071147844</v>
      </c>
      <c r="P27" s="5">
        <v>22742.384651637294</v>
      </c>
      <c r="Q27" s="7">
        <f t="shared" si="8"/>
        <v>52480.076619448097</v>
      </c>
    </row>
    <row r="28" spans="1:17" x14ac:dyDescent="0.25">
      <c r="A28" s="4" t="s">
        <v>11</v>
      </c>
      <c r="B28" s="5">
        <v>36685.806275159339</v>
      </c>
      <c r="C28" s="5">
        <v>3197.9791303310508</v>
      </c>
      <c r="D28" s="5">
        <v>14104.363937790205</v>
      </c>
      <c r="E28" s="7">
        <f t="shared" si="5"/>
        <v>53988.149343280595</v>
      </c>
      <c r="F28" s="5">
        <v>6630.3043014061386</v>
      </c>
      <c r="G28" s="5">
        <v>26060.014482983534</v>
      </c>
      <c r="H28" s="5">
        <v>31819.71187459572</v>
      </c>
      <c r="I28" s="7">
        <f t="shared" si="6"/>
        <v>64510.030658985394</v>
      </c>
      <c r="J28" s="5">
        <v>7215.3252167493856</v>
      </c>
      <c r="K28" s="5">
        <v>20377.728886933241</v>
      </c>
      <c r="L28" s="5">
        <v>10864.939747926848</v>
      </c>
      <c r="M28" s="7">
        <f t="shared" si="7"/>
        <v>38457.99385160947</v>
      </c>
      <c r="N28" s="5">
        <v>10787.295261267587</v>
      </c>
      <c r="O28" s="5">
        <v>19210.652055751576</v>
      </c>
      <c r="P28" s="5">
        <v>20178.675274226949</v>
      </c>
      <c r="Q28" s="7">
        <f t="shared" si="8"/>
        <v>50176.622591246109</v>
      </c>
    </row>
    <row r="29" spans="1:17" x14ac:dyDescent="0.25">
      <c r="A29" s="6" t="s">
        <v>31</v>
      </c>
      <c r="B29" s="7">
        <f>SUM(B18:B28)</f>
        <v>168929.41679710808</v>
      </c>
      <c r="C29" s="7">
        <f t="shared" ref="C29" si="9">SUM(C18:C28)</f>
        <v>195866.77647007318</v>
      </c>
      <c r="D29" s="7">
        <f t="shared" ref="D29" si="10">SUM(D18:D28)</f>
        <v>159020.50887087703</v>
      </c>
      <c r="E29" s="7">
        <f t="shared" ref="E29" si="11">SUM(E18:E28)</f>
        <v>523816.70213805832</v>
      </c>
      <c r="F29" s="7">
        <f t="shared" ref="F29" si="12">SUM(F18:F28)</f>
        <v>95981.188790688844</v>
      </c>
      <c r="G29" s="7">
        <f t="shared" ref="G29" si="13">SUM(G18:G28)</f>
        <v>219070.03329851216</v>
      </c>
      <c r="H29" s="7">
        <f t="shared" ref="H29" si="14">SUM(H18:H28)</f>
        <v>222341.0414345795</v>
      </c>
      <c r="I29" s="7">
        <f t="shared" ref="I29" si="15">SUM(I18:I28)</f>
        <v>537392.26352378051</v>
      </c>
      <c r="J29" s="7">
        <f t="shared" ref="J29" si="16">SUM(J18:J28)</f>
        <v>215714.68892899822</v>
      </c>
      <c r="K29" s="7">
        <f t="shared" ref="K29" si="17">SUM(K18:K28)</f>
        <v>226950.68488161496</v>
      </c>
      <c r="L29" s="7">
        <f t="shared" ref="L29" si="18">SUM(L18:L28)</f>
        <v>159996.98300755522</v>
      </c>
      <c r="M29" s="7">
        <f t="shared" ref="M29" si="19">SUM(M18:M28)</f>
        <v>602662.35681816842</v>
      </c>
      <c r="N29" s="7">
        <f t="shared" ref="N29" si="20">SUM(N18:N28)</f>
        <v>171751.6176427427</v>
      </c>
      <c r="O29" s="7">
        <f t="shared" ref="O29" si="21">SUM(O18:O28)</f>
        <v>261917.62075374217</v>
      </c>
      <c r="P29" s="7">
        <f t="shared" ref="P29" si="22">SUM(P18:P28)</f>
        <v>204598.51352182438</v>
      </c>
      <c r="Q29" s="7">
        <f t="shared" ref="Q29" si="23">SUM(Q18:Q28)</f>
        <v>638267.75191830925</v>
      </c>
    </row>
    <row r="31" spans="1:17" x14ac:dyDescent="0.25">
      <c r="A31" s="6" t="s">
        <v>32</v>
      </c>
    </row>
    <row r="32" spans="1:17" x14ac:dyDescent="0.25">
      <c r="A32" s="4" t="s">
        <v>1</v>
      </c>
      <c r="B32" s="5">
        <f>B4-B18</f>
        <v>36228.558472096243</v>
      </c>
      <c r="C32" s="5">
        <f t="shared" ref="C32:D32" si="24">C4-C18</f>
        <v>24992.463931867787</v>
      </c>
      <c r="D32" s="5">
        <f t="shared" si="24"/>
        <v>16175.626920513656</v>
      </c>
      <c r="E32" s="7">
        <f>SUM(B32:D32)</f>
        <v>77396.649324477679</v>
      </c>
      <c r="F32" s="5">
        <f>F4-F18</f>
        <v>21630.76785453302</v>
      </c>
      <c r="G32" s="5">
        <f t="shared" ref="G32:H32" si="25">G4-G18</f>
        <v>9354.0865631105335</v>
      </c>
      <c r="H32" s="5">
        <f t="shared" si="25"/>
        <v>7031.2631641697899</v>
      </c>
      <c r="I32" s="7">
        <f>SUM(F32:H32)</f>
        <v>38016.117581813342</v>
      </c>
      <c r="J32" s="5">
        <f>J4-J18</f>
        <v>29470.510800219032</v>
      </c>
      <c r="K32" s="5">
        <f t="shared" ref="K32:L32" si="26">K4-K18</f>
        <v>647.03835102583253</v>
      </c>
      <c r="L32" s="5">
        <f t="shared" si="26"/>
        <v>9531.5858832296071</v>
      </c>
      <c r="M32" s="7">
        <f>SUM(J32:L32)</f>
        <v>39649.135034474471</v>
      </c>
      <c r="N32" s="5">
        <f>N4-N18</f>
        <v>7403.1687958377079</v>
      </c>
      <c r="O32" s="5">
        <f t="shared" ref="O32:P32" si="27">O4-O18</f>
        <v>5404.7295522998029</v>
      </c>
      <c r="P32" s="5">
        <f t="shared" si="27"/>
        <v>26139.173846267684</v>
      </c>
      <c r="Q32" s="7">
        <f>SUM(N32:P32)</f>
        <v>38947.072194405191</v>
      </c>
    </row>
    <row r="33" spans="1:17" x14ac:dyDescent="0.25">
      <c r="A33" s="4" t="s">
        <v>37</v>
      </c>
      <c r="B33" s="5">
        <f t="shared" ref="B33:D42" si="28">B5-B19</f>
        <v>29550.475052390528</v>
      </c>
      <c r="C33" s="5">
        <f t="shared" si="28"/>
        <v>16701.787634820121</v>
      </c>
      <c r="D33" s="5">
        <f t="shared" si="28"/>
        <v>20744.673792176083</v>
      </c>
      <c r="E33" s="7">
        <f t="shared" ref="E33:E42" si="29">SUM(B33:D33)</f>
        <v>66996.936479386728</v>
      </c>
      <c r="F33" s="5">
        <f t="shared" ref="F33:H33" si="30">F5-F19</f>
        <v>15032.819405135204</v>
      </c>
      <c r="G33" s="5">
        <f t="shared" si="30"/>
        <v>26324.472968003945</v>
      </c>
      <c r="H33" s="5">
        <f t="shared" si="30"/>
        <v>425.98867921061537</v>
      </c>
      <c r="I33" s="7">
        <f t="shared" ref="I33:I42" si="31">SUM(F33:H33)</f>
        <v>41783.281052349761</v>
      </c>
      <c r="J33" s="5">
        <f t="shared" ref="J33:L33" si="32">J5-J19</f>
        <v>3319.045136703382</v>
      </c>
      <c r="K33" s="5">
        <f t="shared" si="32"/>
        <v>8371.6184516034227</v>
      </c>
      <c r="L33" s="5">
        <f t="shared" si="32"/>
        <v>10270.710899531146</v>
      </c>
      <c r="M33" s="7">
        <f t="shared" ref="M33:M42" si="33">SUM(J33:L33)</f>
        <v>21961.374487837951</v>
      </c>
      <c r="N33" s="5">
        <f t="shared" ref="N33:P33" si="34">N5-N19</f>
        <v>4992.6358737880182</v>
      </c>
      <c r="O33" s="5">
        <f t="shared" si="34"/>
        <v>9161.2571874495352</v>
      </c>
      <c r="P33" s="5">
        <f t="shared" si="34"/>
        <v>6616.8562113048065</v>
      </c>
      <c r="Q33" s="7">
        <f t="shared" ref="Q33:Q42" si="35">SUM(N33:P33)</f>
        <v>20770.749272542358</v>
      </c>
    </row>
    <row r="34" spans="1:17" x14ac:dyDescent="0.25">
      <c r="A34" s="4" t="s">
        <v>3</v>
      </c>
      <c r="B34" s="5">
        <f t="shared" si="28"/>
        <v>3534.6666257040379</v>
      </c>
      <c r="C34" s="5">
        <f t="shared" si="28"/>
        <v>7689.1036910497387</v>
      </c>
      <c r="D34" s="5">
        <f t="shared" si="28"/>
        <v>5653.9857080417059</v>
      </c>
      <c r="E34" s="7">
        <f t="shared" si="29"/>
        <v>16877.756024795483</v>
      </c>
      <c r="F34" s="5">
        <f t="shared" ref="F34:H34" si="36">F6-F20</f>
        <v>12483.859939762875</v>
      </c>
      <c r="G34" s="5">
        <f t="shared" si="36"/>
        <v>14230.648856560269</v>
      </c>
      <c r="H34" s="5">
        <f t="shared" si="36"/>
        <v>39583.285136828934</v>
      </c>
      <c r="I34" s="7">
        <f t="shared" si="31"/>
        <v>66297.793933152076</v>
      </c>
      <c r="J34" s="5">
        <f t="shared" ref="J34:L34" si="37">J6-J20</f>
        <v>12173.490299438778</v>
      </c>
      <c r="K34" s="5">
        <f t="shared" si="37"/>
        <v>2716.5616102906788</v>
      </c>
      <c r="L34" s="5">
        <f t="shared" si="37"/>
        <v>9439.3999992085774</v>
      </c>
      <c r="M34" s="7">
        <f t="shared" si="33"/>
        <v>24329.451908938034</v>
      </c>
      <c r="N34" s="5">
        <f t="shared" ref="N34:P34" si="38">N6-N20</f>
        <v>30750.616563211763</v>
      </c>
      <c r="O34" s="5">
        <f t="shared" si="38"/>
        <v>2474.5528869577392</v>
      </c>
      <c r="P34" s="5">
        <f t="shared" si="38"/>
        <v>23202.864464179132</v>
      </c>
      <c r="Q34" s="7">
        <f t="shared" si="35"/>
        <v>56428.033914348634</v>
      </c>
    </row>
    <row r="35" spans="1:17" x14ac:dyDescent="0.25">
      <c r="A35" s="4" t="s">
        <v>4</v>
      </c>
      <c r="B35" s="5">
        <f t="shared" si="28"/>
        <v>20169.307754714955</v>
      </c>
      <c r="C35" s="5">
        <f t="shared" si="28"/>
        <v>33250.395784524131</v>
      </c>
      <c r="D35" s="5">
        <f t="shared" si="28"/>
        <v>24746.224271343512</v>
      </c>
      <c r="E35" s="7">
        <f t="shared" si="29"/>
        <v>78165.927810582594</v>
      </c>
      <c r="F35" s="5">
        <f t="shared" ref="F35:H35" si="39">F7-F21</f>
        <v>40377.467654575375</v>
      </c>
      <c r="G35" s="5">
        <f t="shared" si="39"/>
        <v>6099.2486962616531</v>
      </c>
      <c r="H35" s="5">
        <f t="shared" si="39"/>
        <v>621.0515447878206</v>
      </c>
      <c r="I35" s="7">
        <f t="shared" si="31"/>
        <v>47097.767895624849</v>
      </c>
      <c r="J35" s="5">
        <f t="shared" ref="J35:L35" si="40">J7-J21</f>
        <v>5729.1284728063874</v>
      </c>
      <c r="K35" s="5">
        <f t="shared" si="40"/>
        <v>29864.258233137742</v>
      </c>
      <c r="L35" s="5">
        <f t="shared" si="40"/>
        <v>12662.612266054959</v>
      </c>
      <c r="M35" s="7">
        <f t="shared" si="33"/>
        <v>48255.998971999084</v>
      </c>
      <c r="N35" s="5">
        <f t="shared" ref="N35:P35" si="41">N7-N21</f>
        <v>18117.182170378073</v>
      </c>
      <c r="O35" s="5">
        <f t="shared" si="41"/>
        <v>16101.139057083925</v>
      </c>
      <c r="P35" s="5">
        <f t="shared" si="41"/>
        <v>4445.2466519242407</v>
      </c>
      <c r="Q35" s="7">
        <f t="shared" si="35"/>
        <v>38663.567879386246</v>
      </c>
    </row>
    <row r="36" spans="1:17" x14ac:dyDescent="0.25">
      <c r="A36" s="4" t="s">
        <v>5</v>
      </c>
      <c r="B36" s="5">
        <f t="shared" si="28"/>
        <v>9431.8342644601962</v>
      </c>
      <c r="C36" s="5">
        <f t="shared" si="28"/>
        <v>5898.3680536504726</v>
      </c>
      <c r="D36" s="5">
        <f t="shared" si="28"/>
        <v>334.60169929346557</v>
      </c>
      <c r="E36" s="7">
        <f t="shared" si="29"/>
        <v>15664.804017404134</v>
      </c>
      <c r="F36" s="5">
        <f t="shared" ref="F36:H36" si="42">F8-F22</f>
        <v>22190.536571184566</v>
      </c>
      <c r="G36" s="5">
        <f t="shared" si="42"/>
        <v>4445.6439206238465</v>
      </c>
      <c r="H36" s="5">
        <f t="shared" si="42"/>
        <v>14256.565748379133</v>
      </c>
      <c r="I36" s="7">
        <f t="shared" si="31"/>
        <v>40892.746240187545</v>
      </c>
      <c r="J36" s="5">
        <f t="shared" ref="J36:L36" si="43">J8-J22</f>
        <v>3168.6850288568148</v>
      </c>
      <c r="K36" s="5">
        <f t="shared" si="43"/>
        <v>14179.990693999835</v>
      </c>
      <c r="L36" s="5">
        <f t="shared" si="43"/>
        <v>19342.956743149025</v>
      </c>
      <c r="M36" s="7">
        <f t="shared" si="33"/>
        <v>36691.632466005671</v>
      </c>
      <c r="N36" s="5">
        <f t="shared" ref="N36:P36" si="44">N8-N22</f>
        <v>14327.072222815696</v>
      </c>
      <c r="O36" s="5">
        <f t="shared" si="44"/>
        <v>2865.4174167292585</v>
      </c>
      <c r="P36" s="5">
        <f t="shared" si="44"/>
        <v>6422.8870960191362</v>
      </c>
      <c r="Q36" s="7">
        <f t="shared" si="35"/>
        <v>23615.376735564088</v>
      </c>
    </row>
    <row r="37" spans="1:17" x14ac:dyDescent="0.25">
      <c r="A37" s="4" t="s">
        <v>6</v>
      </c>
      <c r="B37" s="5">
        <f t="shared" si="28"/>
        <v>1571.7003689254125</v>
      </c>
      <c r="C37" s="5">
        <f t="shared" si="28"/>
        <v>3520.5557147542568</v>
      </c>
      <c r="D37" s="5">
        <f t="shared" si="28"/>
        <v>13104.977282685617</v>
      </c>
      <c r="E37" s="7">
        <f t="shared" si="29"/>
        <v>18197.233366365286</v>
      </c>
      <c r="F37" s="5">
        <f t="shared" ref="F37:H37" si="45">F9-F23</f>
        <v>18522.273012824047</v>
      </c>
      <c r="G37" s="5">
        <f t="shared" si="45"/>
        <v>8763.6038614153949</v>
      </c>
      <c r="H37" s="5">
        <f t="shared" si="45"/>
        <v>36437.666533288546</v>
      </c>
      <c r="I37" s="7">
        <f t="shared" si="31"/>
        <v>63723.543407527992</v>
      </c>
      <c r="J37" s="5">
        <f t="shared" ref="J37:L37" si="46">J9-J23</f>
        <v>2187.9308697061642</v>
      </c>
      <c r="K37" s="5">
        <f t="shared" si="46"/>
        <v>5417.8202025254031</v>
      </c>
      <c r="L37" s="5">
        <f t="shared" si="46"/>
        <v>15119.539624014778</v>
      </c>
      <c r="M37" s="7">
        <f t="shared" si="33"/>
        <v>22725.290696246346</v>
      </c>
      <c r="N37" s="5">
        <f t="shared" ref="N37:P37" si="47">N9-N23</f>
        <v>8571.8556514690099</v>
      </c>
      <c r="O37" s="5">
        <f t="shared" si="47"/>
        <v>16496.37705346958</v>
      </c>
      <c r="P37" s="5">
        <f t="shared" si="47"/>
        <v>20727.389577421687</v>
      </c>
      <c r="Q37" s="7">
        <f t="shared" si="35"/>
        <v>45795.622282360273</v>
      </c>
    </row>
    <row r="38" spans="1:17" x14ac:dyDescent="0.25">
      <c r="A38" s="4" t="s">
        <v>7</v>
      </c>
      <c r="B38" s="5">
        <f t="shared" si="28"/>
        <v>32014.561817275538</v>
      </c>
      <c r="C38" s="5">
        <f t="shared" si="28"/>
        <v>20896.761315361709</v>
      </c>
      <c r="D38" s="5">
        <f t="shared" si="28"/>
        <v>12163.121849201805</v>
      </c>
      <c r="E38" s="7">
        <f t="shared" si="29"/>
        <v>65074.444981839057</v>
      </c>
      <c r="F38" s="5">
        <f t="shared" ref="F38:H38" si="48">F10-F24</f>
        <v>7939.7193359290359</v>
      </c>
      <c r="G38" s="5">
        <f t="shared" si="48"/>
        <v>31448.656257049268</v>
      </c>
      <c r="H38" s="5">
        <f t="shared" si="48"/>
        <v>7779.7351797636584</v>
      </c>
      <c r="I38" s="7">
        <f t="shared" si="31"/>
        <v>47168.110772741966</v>
      </c>
      <c r="J38" s="5">
        <f t="shared" ref="J38:L38" si="49">J10-J24</f>
        <v>3538.291868964996</v>
      </c>
      <c r="K38" s="5">
        <f t="shared" si="49"/>
        <v>15000</v>
      </c>
      <c r="L38" s="5">
        <f t="shared" si="49"/>
        <v>840.97366798970506</v>
      </c>
      <c r="M38" s="7">
        <f t="shared" si="33"/>
        <v>19379.265536954699</v>
      </c>
      <c r="N38" s="5">
        <f t="shared" ref="N38:P38" si="50">N10-N24</f>
        <v>7859.9666760649397</v>
      </c>
      <c r="O38" s="5">
        <f t="shared" si="50"/>
        <v>5294.0294283022376</v>
      </c>
      <c r="P38" s="5">
        <f t="shared" si="50"/>
        <v>2999.6243262119824</v>
      </c>
      <c r="Q38" s="7">
        <f t="shared" si="35"/>
        <v>16153.62043057916</v>
      </c>
    </row>
    <row r="39" spans="1:17" x14ac:dyDescent="0.25">
      <c r="A39" s="4" t="s">
        <v>8</v>
      </c>
      <c r="B39" s="5">
        <f t="shared" si="28"/>
        <v>7394.156601341233</v>
      </c>
      <c r="C39" s="5">
        <f t="shared" si="28"/>
        <v>4957.0177319586801</v>
      </c>
      <c r="D39" s="5">
        <f t="shared" si="28"/>
        <v>17739.53547145869</v>
      </c>
      <c r="E39" s="7">
        <f t="shared" si="29"/>
        <v>30090.709804758604</v>
      </c>
      <c r="F39" s="5">
        <f t="shared" ref="F39:H39" si="51">F11-F25</f>
        <v>18540.550707458784</v>
      </c>
      <c r="G39" s="5">
        <f t="shared" si="51"/>
        <v>8233.126460234078</v>
      </c>
      <c r="H39" s="5">
        <f t="shared" si="51"/>
        <v>11041.651831398111</v>
      </c>
      <c r="I39" s="7">
        <f t="shared" si="31"/>
        <v>37815.328999090969</v>
      </c>
      <c r="J39" s="5">
        <f t="shared" ref="J39:L39" si="52">J11-J25</f>
        <v>2265.6020083134263</v>
      </c>
      <c r="K39" s="5">
        <f t="shared" si="52"/>
        <v>2997.7234980865105</v>
      </c>
      <c r="L39" s="5">
        <f t="shared" si="52"/>
        <v>8411.1475525952919</v>
      </c>
      <c r="M39" s="7">
        <f t="shared" si="33"/>
        <v>13674.473058995229</v>
      </c>
      <c r="N39" s="5">
        <f t="shared" ref="N39:P39" si="53">N11-N25</f>
        <v>8821.0282768275865</v>
      </c>
      <c r="O39" s="5">
        <f t="shared" si="53"/>
        <v>6446.2601796180388</v>
      </c>
      <c r="P39" s="5">
        <f t="shared" si="53"/>
        <v>37677.505556346383</v>
      </c>
      <c r="Q39" s="7">
        <f t="shared" si="35"/>
        <v>52944.794012792008</v>
      </c>
    </row>
    <row r="40" spans="1:17" x14ac:dyDescent="0.25">
      <c r="A40" s="4" t="s">
        <v>9</v>
      </c>
      <c r="B40" s="5">
        <f t="shared" si="28"/>
        <v>25100.833160250964</v>
      </c>
      <c r="C40" s="5">
        <f t="shared" si="28"/>
        <v>10246.885061827652</v>
      </c>
      <c r="D40" s="5">
        <f t="shared" si="28"/>
        <v>30193.321442285924</v>
      </c>
      <c r="E40" s="7">
        <f t="shared" si="29"/>
        <v>65541.039664364536</v>
      </c>
      <c r="F40" s="5">
        <f t="shared" ref="F40:H40" si="54">F12-F26</f>
        <v>45068.693394524038</v>
      </c>
      <c r="G40" s="5">
        <f t="shared" si="54"/>
        <v>28658.992222181809</v>
      </c>
      <c r="H40" s="5">
        <f t="shared" si="54"/>
        <v>5636.9450755836806</v>
      </c>
      <c r="I40" s="7">
        <f t="shared" si="31"/>
        <v>79364.630692289531</v>
      </c>
      <c r="J40" s="5">
        <f t="shared" ref="J40:L40" si="55">J12-J26</f>
        <v>5614.4620549354731</v>
      </c>
      <c r="K40" s="5">
        <f t="shared" si="55"/>
        <v>5785.6918389963721</v>
      </c>
      <c r="L40" s="5">
        <f t="shared" si="55"/>
        <v>21344.963220728951</v>
      </c>
      <c r="M40" s="7">
        <f t="shared" si="33"/>
        <v>32745.117114660796</v>
      </c>
      <c r="N40" s="5">
        <f t="shared" ref="N40:P40" si="56">N12-N26</f>
        <v>659.03228479504469</v>
      </c>
      <c r="O40" s="5">
        <f t="shared" si="56"/>
        <v>23170.079611247151</v>
      </c>
      <c r="P40" s="5">
        <f t="shared" si="56"/>
        <v>1884.9986743648224</v>
      </c>
      <c r="Q40" s="7">
        <f t="shared" si="35"/>
        <v>25714.110570407018</v>
      </c>
    </row>
    <row r="41" spans="1:17" x14ac:dyDescent="0.25">
      <c r="A41" s="4" t="s">
        <v>10</v>
      </c>
      <c r="B41" s="5">
        <f t="shared" si="28"/>
        <v>13297.295360892153</v>
      </c>
      <c r="C41" s="5">
        <f t="shared" si="28"/>
        <v>24900.863740443299</v>
      </c>
      <c r="D41" s="5">
        <f t="shared" si="28"/>
        <v>5678.7866299127363</v>
      </c>
      <c r="E41" s="7">
        <f t="shared" si="29"/>
        <v>43876.945731248183</v>
      </c>
      <c r="F41" s="5">
        <f t="shared" ref="F41:H41" si="57">F13-F27</f>
        <v>12081.427634790358</v>
      </c>
      <c r="G41" s="5">
        <f t="shared" si="57"/>
        <v>14745.501379030567</v>
      </c>
      <c r="H41" s="5">
        <f t="shared" si="57"/>
        <v>20071.517546605974</v>
      </c>
      <c r="I41" s="7">
        <f t="shared" si="31"/>
        <v>46898.446560426899</v>
      </c>
      <c r="J41" s="5">
        <f t="shared" ref="J41:L41" si="58">J13-J27</f>
        <v>16661.489747806714</v>
      </c>
      <c r="K41" s="5">
        <f t="shared" si="58"/>
        <v>15124.341125652525</v>
      </c>
      <c r="L41" s="5">
        <f t="shared" si="58"/>
        <v>27693.066883869589</v>
      </c>
      <c r="M41" s="7">
        <f t="shared" si="33"/>
        <v>59478.897757328828</v>
      </c>
      <c r="N41" s="5">
        <f t="shared" ref="N41:P41" si="59">N13-N27</f>
        <v>17350.119103337045</v>
      </c>
      <c r="O41" s="5">
        <f t="shared" si="59"/>
        <v>5401.1889288521561</v>
      </c>
      <c r="P41" s="5">
        <f t="shared" si="59"/>
        <v>20903.615348362706</v>
      </c>
      <c r="Q41" s="7">
        <f t="shared" si="35"/>
        <v>43654.923380551903</v>
      </c>
    </row>
    <row r="42" spans="1:17" x14ac:dyDescent="0.25">
      <c r="A42" s="4" t="s">
        <v>11</v>
      </c>
      <c r="B42" s="5">
        <f t="shared" si="28"/>
        <v>8767.1937248406612</v>
      </c>
      <c r="C42" s="5">
        <f t="shared" si="28"/>
        <v>8026.0208696689497</v>
      </c>
      <c r="D42" s="5">
        <f t="shared" si="28"/>
        <v>32523.636062209793</v>
      </c>
      <c r="E42" s="7">
        <f t="shared" si="29"/>
        <v>49316.850656719405</v>
      </c>
      <c r="F42" s="5">
        <f t="shared" ref="F42:H42" si="60">F14-F28</f>
        <v>13749.695698593861</v>
      </c>
      <c r="G42" s="5">
        <f t="shared" si="60"/>
        <v>9077.9855170164665</v>
      </c>
      <c r="H42" s="5">
        <f t="shared" si="60"/>
        <v>6862.2881254042804</v>
      </c>
      <c r="I42" s="7">
        <f t="shared" si="31"/>
        <v>29689.969341014606</v>
      </c>
      <c r="J42" s="5">
        <f t="shared" ref="J42:L42" si="61">J14-J28</f>
        <v>13680.674783250615</v>
      </c>
      <c r="K42" s="5">
        <f t="shared" si="61"/>
        <v>29329.271113066759</v>
      </c>
      <c r="L42" s="5">
        <f t="shared" si="61"/>
        <v>23381.060252073152</v>
      </c>
      <c r="M42" s="7">
        <f t="shared" si="33"/>
        <v>66391.00614839053</v>
      </c>
      <c r="N42" s="5">
        <f t="shared" ref="N42:P42" si="62">N14-N28</f>
        <v>17155.704738732413</v>
      </c>
      <c r="O42" s="5">
        <f t="shared" si="62"/>
        <v>26731.347944248424</v>
      </c>
      <c r="P42" s="5">
        <f t="shared" si="62"/>
        <v>23370.324725773051</v>
      </c>
      <c r="Q42" s="7">
        <f t="shared" si="35"/>
        <v>67257.377408753891</v>
      </c>
    </row>
    <row r="43" spans="1:17" x14ac:dyDescent="0.25">
      <c r="A43" s="6" t="s">
        <v>33</v>
      </c>
      <c r="B43" s="7">
        <f>SUM(B32:B42)</f>
        <v>187060.58320289192</v>
      </c>
      <c r="C43" s="7">
        <f t="shared" ref="C43" si="63">SUM(C32:C42)</f>
        <v>161080.22352992679</v>
      </c>
      <c r="D43" s="7">
        <f t="shared" ref="D43" si="64">SUM(D32:D42)</f>
        <v>179058.49112912297</v>
      </c>
      <c r="E43" s="7">
        <f t="shared" ref="E43" si="65">SUM(E32:E42)</f>
        <v>527199.29786194162</v>
      </c>
      <c r="F43" s="7">
        <f t="shared" ref="F43" si="66">SUM(F32:F42)</f>
        <v>227617.81120931118</v>
      </c>
      <c r="G43" s="7">
        <f t="shared" ref="G43" si="67">SUM(G32:G42)</f>
        <v>161381.96670148781</v>
      </c>
      <c r="H43" s="7">
        <f t="shared" ref="H43" si="68">SUM(H32:H42)</f>
        <v>149747.95856542053</v>
      </c>
      <c r="I43" s="7">
        <f t="shared" ref="I43" si="69">SUM(I32:I42)</f>
        <v>538747.73647621949</v>
      </c>
      <c r="J43" s="7">
        <f t="shared" ref="J43" si="70">SUM(J32:J42)</f>
        <v>97809.311071001779</v>
      </c>
      <c r="K43" s="7">
        <f t="shared" ref="K43" si="71">SUM(K32:K42)</f>
        <v>129434.31511838509</v>
      </c>
      <c r="L43" s="7">
        <f t="shared" ref="L43" si="72">SUM(L32:L42)</f>
        <v>158038.01699244481</v>
      </c>
      <c r="M43" s="7">
        <f t="shared" ref="M43" si="73">SUM(M32:M42)</f>
        <v>385281.64318183169</v>
      </c>
      <c r="N43" s="7">
        <f t="shared" ref="N43" si="74">SUM(N32:N42)</f>
        <v>136008.3823572573</v>
      </c>
      <c r="O43" s="7">
        <f t="shared" ref="O43" si="75">SUM(O32:O42)</f>
        <v>119546.37924625784</v>
      </c>
      <c r="P43" s="7">
        <f t="shared" ref="P43" si="76">SUM(P32:P42)</f>
        <v>174390.48647817562</v>
      </c>
      <c r="Q43" s="7">
        <f t="shared" ref="Q43" si="77">SUM(Q32:Q42)</f>
        <v>429945.24808169081</v>
      </c>
    </row>
  </sheetData>
  <sheetProtection insertColumns="0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2:K4"/>
  <sheetViews>
    <sheetView workbookViewId="0">
      <selection activeCell="K5" sqref="K5"/>
    </sheetView>
  </sheetViews>
  <sheetFormatPr defaultRowHeight="15" x14ac:dyDescent="0.25"/>
  <sheetData>
    <row r="2" spans="9:11" x14ac:dyDescent="0.25">
      <c r="I2" s="9" t="s">
        <v>34</v>
      </c>
      <c r="J2" s="9" t="s">
        <v>35</v>
      </c>
      <c r="K2" s="9" t="s">
        <v>36</v>
      </c>
    </row>
    <row r="3" spans="9:11" x14ac:dyDescent="0.25">
      <c r="I3" s="8">
        <v>100</v>
      </c>
      <c r="J3" s="8">
        <v>150</v>
      </c>
      <c r="K3" s="8">
        <f>I3*J3</f>
        <v>15000</v>
      </c>
    </row>
    <row r="4" spans="9:11" x14ac:dyDescent="0.25">
      <c r="K4">
        <f>часы*тариф</f>
        <v>15000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Отчет</vt:lpstr>
      <vt:lpstr>Расчет</vt:lpstr>
      <vt:lpstr>города</vt:lpstr>
      <vt:lpstr>тариф</vt:lpstr>
      <vt:lpstr>часы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2016-04-03T08:34:14Z</cp:lastPrinted>
  <dcterms:created xsi:type="dcterms:W3CDTF">2016-04-03T08:31:01Z</dcterms:created>
  <dcterms:modified xsi:type="dcterms:W3CDTF">2016-04-03T12:40:24Z</dcterms:modified>
</cp:coreProperties>
</file>